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522c3a11fbf49a9" /></Relationships>
</file>

<file path=xl/workbook.xml><?xml version="1.0" encoding="utf-8"?>
<x:workbook xmlns:x="http://schemas.openxmlformats.org/spreadsheetml/2006/main">
  <x:sheets>
    <x:sheet xmlns:r="http://schemas.openxmlformats.org/officeDocument/2006/relationships" name="Catalog" sheetId="1" r:id="R6a350c60f4fa4202"/>
    <x:sheet xmlns:r="http://schemas.openxmlformats.org/officeDocument/2006/relationships" name="Dashboard" sheetId="2" r:id="R56ef38083b994f94"/>
    <x:sheet xmlns:r="http://schemas.openxmlformats.org/officeDocument/2006/relationships" name="Research Log" sheetId="3" r:id="Rd87c9ee0f4794d68"/>
    <x:sheet xmlns:r="http://schemas.openxmlformats.org/officeDocument/2006/relationships" name="Data Dictionary" sheetId="4" r:id="Rda7f54aaadab4d50"/>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<x:sst xmlns:x="http://schemas.openxmlformats.org/spreadsheetml/2006/main">
  <x:si>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</x:si>
  <x:si>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</x:si>
  <x:si>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</x:si>
  <x:si>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</x:si>
  <x:si>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</x:si>
  <x:si>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</x:si>
  <x:si>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</x:si>
  <x:si>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</x:si>
  <x:si>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</x:si>
  <x:si>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</x:si>
  <x:si>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</x:si>
  <x:si>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</x:si>
  <x:si>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</x:si>
  <x:si>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</x:si>
  <x:si>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</x:si>
  <x:si>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</x:si>
  <x:si>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</x:si>
  <x:si>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</x:si>
  <x:si>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</x:si>
  <x:si>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</x:si>
  <x:si>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</x:si>
  <x:si>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</x:si>
  <x:si>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</x:si>
  <x:si>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</x:si>
  <x:si>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X-Men #1 (1991) Homage Cover Catalog</x:t>
  </x:si>
  <x:si>
    <x:t xml:space="preserve">Original: X-Men #1, Marvel, Oct 1991 (on sale Aug 1991). Covers A-E by Jim Lee (four connecting covers plus the E gatefold). Best-selling comic of all time.</x:t>
  </x:si>
  <x:si>
    <x:t xml:space="preserve">Summary</x:t>
  </x:si>
  <x:si>
    <x:t xml:space="preserve">Count</x:t>
  </x:si>
  <x:si>
    <x:t xml:space="preserve">Share</x:t>
  </x:si>
  <x:si>
    <x:t xml:space="preserve">Total catalog rows</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</x:si>
  <x:si>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</x:si>
  <x:si>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</x:si>
  <x:si>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</x:si>
  <x:si>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</x:si>
  <x:si>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</x:si>
  <x:si>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</x:si>
  <x:si>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</x:si>
  <x:si>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</x:si>
  <x:si>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Needs target review</x:t>
  </x:si>
  <x:si>
    <x:t xml:space="preserve">Parody /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</x:si>
  <x:si>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</x:si>
  <x:si>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</x:si>
  <x:si>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</x:si>
  <x:si>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</x:si>
  <x:si>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</x:si>
  <x:si>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</x:si>
  <x:si>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</x:si>
  <x:si>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</x:si>
  <x:si>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Marvel Comics</x:t>
  </x:si>
  <x:si>
    <x:t xml:space="preserve">Dynamite Entertainment</x:t>
  </x:si>
  <x:si>
    <x:t xml:space="preserve">BOOM! Studios</x:t>
  </x:si>
  <x:si>
    <x:t xml:space="preserve">DC Comics</x:t>
  </x:si>
  <x:si>
    <x:t xml:space="preserve">Image Comics</x:t>
  </x:si>
  <x:si>
    <x:t xml:space="preserve">Alpha Productions</x:t>
  </x:si>
  <x:si>
    <x:t xml:space="preserve">Candidate</x:t>
  </x:si>
  <x:si>
    <x:t xml:space="preserve">Decision</x:t>
  </x:si>
  <x:si>
    <x:t xml:space="preserve">Reason</x:t>
  </x:si>
  <x:si>
    <x:t xml:space="preserve">Best Source</x:t>
  </x:si>
  <x:si>
    <x:t xml:space="preserve">Follow-up</x:t>
  </x:si>
  <x:si>
    <x:t xml:space="preserve">galko LCG 'Cover Homage' list</x:t>
  </x:si>
  <x:si>
    <x:t xml:space="preserve">Watchlist</x:t>
  </x:si>
  <x:si>
    <x:t xml:space="preserve">No galko list for this original turned up in a scan of his list IDs 7000-16300 (his 1963 X-Men #1 list is #9630). Built from Comic Vine, retailer and press sources instead.</x:t>
  </x:si>
  <x:si>
    <x:t xml:space="preserve">https://leagueofcomicgeeks.com/profile/galko/lists</x:t>
  </x:si>
  <x:si>
    <x:t xml:space="preserve">Re-check if galko adds one.</x:t>
  </x:si>
  <x:si>
    <x:t xml:space="preserve">Comic Vine cbishop list 'X-Men #1 (Oct '91) (Homages)' (9 items)</x:t>
  </x:si>
  <x:si>
    <x:t xml:space="preserve">Source</x:t>
  </x:si>
  <x:si>
    <x:t xml:space="preserve">Lead list; all items cataloged except the original and the Dead Days TPB.</x:t>
  </x:si>
  <x:si>
    <x:t xml:space="preserve">https://comicvine.gamespot.com/profile/cbishop/lists/x-men-1-oct-91-homages-50/64233/</x:t>
  </x:si>
  <x:si>
    <x:t xml:space="preserve">Marvel Zombies: Dead Days TPB (2009)</x:t>
  </x:si>
  <x:si>
    <x:t xml:space="preserve">Excluded</x:t>
  </x:si>
  <x:si>
    <x:t xml:space="preserve">Reuses the Dead Days #1 homage art (cataloged once).</x:t>
  </x:si>
  <x:si>
    <x:t xml:space="preserve">https://comicvine.gamespot.com/marvel-zombies-dead-days-1-hctpb/4000-209211/</x:t>
  </x:si>
  <x:si>
    <x:t xml:space="preserve">X-Men #1 (1991) facsimile Unknown Comics Jim Lee connecting foil exclusives; X-Men (1991) #1 Pan Dimensional 3D Edition</x:t>
  </x:si>
  <x:si>
    <x:t xml:space="preserve">Jim Lee's original art reprinted, not a homage.</x:t>
  </x:si>
  <x:si>
    <x:t xml:space="preserve">https://unknowncomicbooks.com/products/</x:t>
  </x:si>
  <x:si>
    <x:t xml:space="preserve">Harley Quinn 2022 Annual #1 Cover C Jim Lee &amp; Ryan Sook</x:t>
  </x:si>
  <x:si>
    <x:t xml:space="preserve">Retailer title says it homages Batman #608.</x:t>
  </x:si>
  <x:si>
    <x:t xml:space="preserve">https://unknowncomicbooks.com/products/harley-quinn-2022-annual-1-one-shot-c-jim-lee-ryan-sook-homage-batman-608-variant-08-30-2022-dc</x:t>
  </x:si>
  <x:si>
    <x:t xml:space="preserve">Danger Room card set 'homage connecting covers' (Tyler Kirkham)</x:t>
  </x:si>
  <x:si>
    <x:t xml:space="preserve">Trading cards, not comics.</x:t>
  </x:si>
  <x:si>
    <x:t xml:space="preserve">Typhoid Fever: X-Men #1 Gerardo Sandoval connecting variant (2018)</x:t>
  </x:si>
  <x:si>
    <x:t xml:space="preserve">Connecting variant; no source says it homages X-Men #1.</x:t>
  </x:si>
  <x:si>
    <x:t xml:space="preserve">Image check.</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</x:si>
  <x:si>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</x:si>
  <x:si>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</x:si>
  <x:si>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</x:si>
  <x:si>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</x:si>
  <x:si>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</x:si>
  <x:si>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</x:si>
  <x:si>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</x:si>
  <x:si>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</x:si>
  <x:si>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</x:si>
  <x:si>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</x:si>
  <x:si>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</x:si>
  <x:si>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</x:si>
  <x:si>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</x:si>
  <x:si>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</x:si>
  <x:si>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</x:si>
  <x:si>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</x:si>
  <x:si>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</x:si>
  <x:si>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</x:si>
  <x:si>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</x:si>
  <x:si>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Direct cover image when found (not all viewed).</x:t>
  </x:si>
  <x:si>
    <x:t xml:space="preserve">Not researched this round.</x:t>
  </x:si>
  <x:si>
    <x:t xml:space="preserve">Published / Upcoming.</x:t>
  </x:si>
  <x:si>
    <x:t xml:space="preserve">Research round that added the row.</x:t>
  </x:si>
</x:sst>
</file>

<file path=xl/styles.xml><?xml version="1.0" encoding="utf-8"?>
<x:styleSheet xmlns:x="http://schemas.openxmlformats.org/spreadsheetml/2006/main">
  <x:numFmts count="2">
    <x:numFmt numFmtId="164" formatCode="General"/>
    <x:numFmt numFmtId="165"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15">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0" fillId="0" borderId="0" xfId="0" applyNumberFormat="1" applyFont="1" applyFill="1" applyBorder="1" applyAlignment="1">
      <x:alignment horizontal="general" vertical="bottom" wrapText="1"/>
    </x:xf>
    <x:xf numFmtId="164" fontId="1" fillId="0" borderId="0" xfId="0" applyFont="1" applyBorder="0" applyAlignment="1" applyProtection="0">
      <x:alignment horizontal="general" vertical="top" wrapText="1" shrinkToFit="0"/>
      <x:protection locked="1" hidden="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cellXfs>
  <x:cellStyles count="6">
    <x:cellStyle name="Normal" xfId="0"/>
    <x:cellStyle name="Comma" xfId="15"/>
    <x:cellStyle name="Comma [0]" xfId="16"/>
    <x:cellStyle name="Currency" xfId="17"/>
    <x:cellStyle name="Currency [0]" xfId="18"/>
    <x:cellStyle name="Percent" xfId="19"/>
  </x:cellStyles>
  <x:dxfs count="10">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C7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a955f785344b4a96" /><Relationship Type="http://schemas.openxmlformats.org/officeDocument/2006/relationships/theme" Target="/xl/theme/theme1.xml" Id="Rccc588d2e74c4496" /><Relationship Type="http://schemas.openxmlformats.org/officeDocument/2006/relationships/sharedStrings" Target="/xl/sharedStrings.xml" Id="Rc11a38373d1244db" /><Relationship Type="http://schemas.openxmlformats.org/officeDocument/2006/relationships/worksheet" Target="/xl/worksheets/sheet1.xml" Id="R6a350c60f4fa4202" /><Relationship Type="http://schemas.openxmlformats.org/officeDocument/2006/relationships/worksheet" Target="/xl/worksheets/sheet2.xml" Id="R56ef38083b994f94" /><Relationship Type="http://schemas.openxmlformats.org/officeDocument/2006/relationships/worksheet" Target="/xl/worksheets/sheet3.xml" Id="Rd87c9ee0f4794d68" /><Relationship Type="http://schemas.openxmlformats.org/officeDocument/2006/relationships/worksheet" Target="/xl/worksheets/sheet4.xml" Id="Rda7f54aaadab4d50" /></Relationships>
</file>

<file path=xl/tables/table1.xml><?xml version="1.0" encoding="utf-8"?>
<x:table xmlns:x="http://schemas.openxmlformats.org/spreadsheetml/2006/main" id="1" name="XM91Catalog" displayName="XM91Catalog" ref="A1:X42" headerRowCount="1" totalsRowCount="0" totalsRowShown="0">
  <x:autoFilter ref="A1:X42"/>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comicvine.gamespot.com/lethargic-comics-weakly-4/4000-446211/" TargetMode="External" Id="Rb5d80ce94fd341f0" /><Relationship Type="http://schemas.openxmlformats.org/officeDocument/2006/relationships/hyperlink" Target="https://comicvine.gamespot.com/profile/cbishop/lists/x-men-1-oct-91-homages-50/64233/" TargetMode="External" Id="Rf5a801e859f247e5" /><Relationship Type="http://schemas.openxmlformats.org/officeDocument/2006/relationships/hyperlink" Target="https://comicvine.gamespot.com/marvel-zombies-dead-days-1/4000-109272/" TargetMode="External" Id="Rafef5065b0c34df0" /><Relationship Type="http://schemas.openxmlformats.org/officeDocument/2006/relationships/hyperlink" Target="https://comicvine.gamespot.com/profile/cbishop/lists/x-men-1-oct-91-homages-50/64233/" TargetMode="External" Id="R940df33c30e8431e" /><Relationship Type="http://schemas.openxmlformats.org/officeDocument/2006/relationships/hyperlink" Target="https://comicvine.gamespot.com/x-men-forever-17-change-is-more-than-skin-deep/4000-196850/" TargetMode="External" Id="R89126a934a7a47fe" /><Relationship Type="http://schemas.openxmlformats.org/officeDocument/2006/relationships/hyperlink" Target="https://comicvine.gamespot.com/profile/cbishop/lists/x-men-1-oct-91-homages-50/64233/" TargetMode="External" Id="R27928ce910bd4213" /><Relationship Type="http://schemas.openxmlformats.org/officeDocument/2006/relationships/hyperlink" Target="https://comicvine.gamespot.com/star-wars-1-book-i-part-i-skywalker-strikes/4000-475858/" TargetMode="External" Id="R93da025d7dc14ba5" /><Relationship Type="http://schemas.openxmlformats.org/officeDocument/2006/relationships/hyperlink" Target="https://comicvine.gamespot.com/profile/cbishop/lists/x-men-1-oct-91-homages-50/64233/" TargetMode="External" Id="R70b67bd650924eb3" /><Relationship Type="http://schemas.openxmlformats.org/officeDocument/2006/relationships/hyperlink" Target="https://comicvine.gamespot.com/mighty-morphin-power-rangers-17-untitled-the-ongoi/4000-609377/" TargetMode="External" Id="Rd39fe7f1ce754a2e" /><Relationship Type="http://schemas.openxmlformats.org/officeDocument/2006/relationships/hyperlink" Target="https://comicvine.gamespot.com/profile/cbishop/lists/x-men-1-oct-91-homages-50/64233/" TargetMode="External" Id="R97d6bd710be841f7" /><Relationship Type="http://schemas.openxmlformats.org/officeDocument/2006/relationships/hyperlink" Target="https://comicvine.gamespot.com/mighty-morphin-power-rangers-2017-annual-1-search-/4000-598419/" TargetMode="External" Id="Ra48106d5a52f481a" /><Relationship Type="http://schemas.openxmlformats.org/officeDocument/2006/relationships/hyperlink" Target="https://comicvine.gamespot.com/profile/cbishop/lists/x-men-1-oct-91-homages-50/64233/" TargetMode="External" Id="R714df9012bea4907" /><Relationship Type="http://schemas.openxmlformats.org/officeDocument/2006/relationships/hyperlink" Target="https://comicvine.gamespot.com/sabans-go-go-power-rangers-1/4000-609378/" TargetMode="External" Id="Rdae2ed1322014938" /><Relationship Type="http://schemas.openxmlformats.org/officeDocument/2006/relationships/hyperlink" Target="https://comicvine.gamespot.com/profile/cbishop/lists/x-men-1-oct-91-homages-50/64233/" TargetMode="External" Id="R808bb548894a4bb4" /><Relationship Type="http://schemas.openxmlformats.org/officeDocument/2006/relationships/hyperlink" Target="https://www.gamesradar.com/publishers-cant-stop-paying-homage-to-jim-lees-x-men-1/" TargetMode="External" Id="R0866f9febfa14f2a" /><Relationship Type="http://schemas.openxmlformats.org/officeDocument/2006/relationships/hyperlink" Target="https://unknowncomicbooks.com/products/dceased-war-of-the-undead-gods-1-of-8-c-dan-mora-homage-x-men-1-variant-08-09-2022-dc" TargetMode="External" Id="R2a7a6de5e54e4d5d" /><Relationship Type="http://schemas.openxmlformats.org/officeDocument/2006/relationships/hyperlink" Target="https://unknowncomicbooks.com/search?q=jim+lee+x-men+homage&amp;type=product" TargetMode="External" Id="Raa2335fa520b4373" /><Relationship Type="http://schemas.openxmlformats.org/officeDocument/2006/relationships/hyperlink" Target="https://unknowncomicbooks.com/search?q=jim+lee+x-men+homage&amp;type=product" TargetMode="External" Id="R48b92943ddd44450" /><Relationship Type="http://schemas.openxmlformats.org/officeDocument/2006/relationships/hyperlink" Target="https://unknowncomicbooks.com/search?q=jim+lee+x-men+homage&amp;type=product" TargetMode="External" Id="Raf1ba875811a48d8" /><Relationship Type="http://schemas.openxmlformats.org/officeDocument/2006/relationships/hyperlink" Target="https://aiptcomics.com/2022/02/17/todd-mcfarlane-jim-lee-x-men-scorched-3/" TargetMode="External" Id="R9bbe7cee036a4e43" /><Relationship Type="http://schemas.openxmlformats.org/officeDocument/2006/relationships/hyperlink" Target="https://unknowncomicbooks.com/products/spawn-scorched-4-b-todd-mcfarlane-x-men-1-homage-connecting-variant-04-06-2022-image" TargetMode="External" Id="Rd7ecd84bacde40e5" /><Relationship Type="http://schemas.openxmlformats.org/officeDocument/2006/relationships/hyperlink" Target="https://unknowncomicbooks.com/search?q=x-men+1+homage+connecting&amp;type=product" TargetMode="External" Id="R15d82eeec1be408c" /><Relationship Type="http://schemas.openxmlformats.org/officeDocument/2006/relationships/hyperlink" Target="https://unknowncomicbooks.com/search?q=jim+lee+x-men+homage&amp;type=product" TargetMode="External" Id="R07900f3eafa74b29" /><Relationship Type="http://schemas.openxmlformats.org/officeDocument/2006/relationships/hyperlink" Target="https://comicbook.com/comics/news/alex-ross-jim-lee-x-men-cover-homage/" TargetMode="External" Id="Rff3d6c5e44b1481b" /><Relationship Type="http://schemas.openxmlformats.org/officeDocument/2006/relationships/hyperlink" Target="https://unknowncomicbooks.com/products/wolverine-37-x-men-26-david-nakayama-exclusive-pool-party-jim-lee-homage-connecting-variant-set" TargetMode="External" Id="Rc9150f7ba0204eff" /><Relationship Type="http://schemas.openxmlformats.org/officeDocument/2006/relationships/hyperlink" Target="https://bleedingcool.com/comics/josemaria-casanovas-full-ultimate-jim-lee-x-men-1-homage-cover-set/" TargetMode="External" Id="R0d91d67643374de4" /><Relationship Type="http://schemas.openxmlformats.org/officeDocument/2006/relationships/hyperlink" Target="https://bleedingcool.com/comics/josemaria-casanovas-full-ultimate-jim-lee-x-men-1-homage-cover-set/" TargetMode="External" Id="Ra0cad63c66eb4bf4" /><Relationship Type="http://schemas.openxmlformats.org/officeDocument/2006/relationships/hyperlink" Target="https://bleedingcool.com/comics/josemaria-casanovas-full-ultimate-jim-lee-x-men-1-homage-cover-set/" TargetMode="External" Id="Rc13183c786c14f84" /><Relationship Type="http://schemas.openxmlformats.org/officeDocument/2006/relationships/hyperlink" Target="https://bleedingcool.com/comics/josemaria-casanovas-full-ultimate-jim-lee-x-men-1-homage-cover-set/" TargetMode="External" Id="R773d3ec10c9546cb" /><Relationship Type="http://schemas.openxmlformats.org/officeDocument/2006/relationships/hyperlink" Target="https://bleedingcool.com/comics/josemaria-casanovas-full-ultimate-jim-lee-x-men-1-homage-cover-set/" TargetMode="External" Id="Rd0f02cf670134bc7" /><Relationship Type="http://schemas.openxmlformats.org/officeDocument/2006/relationships/hyperlink" Target="https://bleedingcool.com/comics/josemaria-casanovas-full-ultimate-jim-lee-x-men-1-homage-cover-set/" TargetMode="External" Id="R5631f1fc7bb0442d" /><Relationship Type="http://schemas.openxmlformats.org/officeDocument/2006/relationships/hyperlink" Target="https://unknowncomicbooks.com/search?q=jim+lee+x-men+homage&amp;type=product" TargetMode="External" Id="R8937359aede74d43" /><Relationship Type="http://schemas.openxmlformats.org/officeDocument/2006/relationships/table" Target="/xl/tables/table1.xml" Id="R1f3e50304a954020"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 TargetMode="External" Id="R945be10e1a104b59" /><Relationship Type="http://schemas.openxmlformats.org/officeDocument/2006/relationships/hyperlink" Target="https://comicvine.gamespot.com/profile/cbishop/lists/x-men-1-oct-91-homages-50/64233/" TargetMode="External" Id="R8a16bb30a0f54520" /><Relationship Type="http://schemas.openxmlformats.org/officeDocument/2006/relationships/hyperlink" Target="https://comicvine.gamespot.com/marvel-zombies-dead-days-1-hctpb/4000-209211/" TargetMode="External" Id="R16257608435f4b9d" /><Relationship Type="http://schemas.openxmlformats.org/officeDocument/2006/relationships/hyperlink" Target="https://unknowncomicbooks.com/products/" TargetMode="External" Id="R00ac15a9fd9d4669" /><Relationship Type="http://schemas.openxmlformats.org/officeDocument/2006/relationships/hyperlink" Target="https://unknowncomicbooks.com/products/harley-quinn-2022-annual-1-one-shot-c-jim-lee-ryan-sook-homage-batman-608-variant-08-30-2022-dc" TargetMode="External" Id="Raea6938bc97e42e6" /><Relationship Type="http://schemas.openxmlformats.org/officeDocument/2006/relationships/hyperlink" Target="https://unknowncomicbooks.com/products/" TargetMode="External" Id="Rfd3db5ab1ba04ded" /><Relationship Type="http://schemas.openxmlformats.org/officeDocument/2006/relationships/hyperlink" Target="https://unknowncomicbooks.com/products/" TargetMode="External" Id="Rc851e6a970cb4874" /><Relationship Type="http://schemas.openxmlformats.org/officeDocument/2006/relationships/hyperlink" Target="https://unknowncomicbooks.com/products/" TargetMode="External" Id="R540e01fa8ec8463f" /><Relationship Type="http://schemas.openxmlformats.org/officeDocument/2006/relationships/hyperlink" Target="https://unknowncomicbooks.com/products/" TargetMode="External" Id="R1804b9446f294e74" /><Relationship Type="http://schemas.openxmlformats.org/officeDocument/2006/relationships/hyperlink" Target="https://unknowncomicbooks.com/products/" TargetMode="External" Id="R128218d3166f4a69" /><Relationship Type="http://schemas.openxmlformats.org/officeDocument/2006/relationships/hyperlink" Target="https://unknowncomicbooks.com/products/" TargetMode="External" Id="R3a35ff23c6644e68" /><Relationship Type="http://schemas.openxmlformats.org/officeDocument/2006/relationships/hyperlink" Target="https://unknowncomicbooks.com/products/" TargetMode="External" Id="R01fefcfec0ef4d3f" /><Relationship Type="http://schemas.openxmlformats.org/officeDocument/2006/relationships/hyperlink" Target="https://unknowncomicbooks.com/products/" TargetMode="External" Id="R489a52f7f0f44a7e" /><Relationship Type="http://schemas.openxmlformats.org/officeDocument/2006/relationships/hyperlink" Target="https://unknowncomicbooks.com/products/" TargetMode="External" Id="Rc95129f47eb54806" /><Relationship Type="http://schemas.openxmlformats.org/officeDocument/2006/relationships/hyperlink" Target="https://unknowncomicbooks.com/products/" TargetMode="External" Id="R037aecb5dd814406" /><Relationship Type="http://schemas.openxmlformats.org/officeDocument/2006/relationships/hyperlink" Target="https://unknowncomicbooks.com/products/" TargetMode="External" Id="R8d507df9c7bc4cb0" /><Relationship Type="http://schemas.openxmlformats.org/officeDocument/2006/relationships/hyperlink" Target="https://unknowncomicbooks.com/products/" TargetMode="External" Id="R08ee44c0c1164486" /><Relationship Type="http://schemas.openxmlformats.org/officeDocument/2006/relationships/hyperlink" Target="https://unknowncomicbooks.com/products/" TargetMode="External" Id="R8cff3e1d63f945e9" /><Relationship Type="http://schemas.openxmlformats.org/officeDocument/2006/relationships/hyperlink" Target="https://unknowncomicbooks.com/products/" TargetMode="External" Id="R70a22b2d7c784ad8" /><Relationship Type="http://schemas.openxmlformats.org/officeDocument/2006/relationships/hyperlink" Target="https://unknowncomicbooks.com/products/" TargetMode="External" Id="R95ba17ca9fc24a87" /><Relationship Type="http://schemas.openxmlformats.org/officeDocument/2006/relationships/hyperlink" Target="https://unknowncomicbooks.com/products/" TargetMode="External" Id="R8249546863c648da" /><Relationship Type="http://schemas.openxmlformats.org/officeDocument/2006/relationships/hyperlink" Target="https://unknowncomicbooks.com/products/" TargetMode="External" Id="Rd29309b667e34089" /><Relationship Type="http://schemas.openxmlformats.org/officeDocument/2006/relationships/hyperlink" Target="https://unknowncomicbooks.com/products/" TargetMode="External" Id="R4ecba2e0f2254be0" /><Relationship Type="http://schemas.openxmlformats.org/officeDocument/2006/relationships/hyperlink" Target="https://unknowncomicbooks.com/products/" TargetMode="External" Id="R978dde17059b4993" /><Relationship Type="http://schemas.openxmlformats.org/officeDocument/2006/relationships/hyperlink" Target="https://unknowncomicbooks.com/products/" TargetMode="External" Id="Red97421d2a4c4359" /><Relationship Type="http://schemas.openxmlformats.org/officeDocument/2006/relationships/hyperlink" Target="https://unknowncomicbooks.com/products/" TargetMode="External" Id="R42c515664ec44de9" /><Relationship Type="http://schemas.openxmlformats.org/officeDocument/2006/relationships/hyperlink" Target="https://unknowncomicbooks.com/products/" TargetMode="External" Id="Rda780c9333f542cf" /><Relationship Type="http://schemas.openxmlformats.org/officeDocument/2006/relationships/hyperlink" Target="https://unknowncomicbooks.com/products/" TargetMode="External" Id="R7b640b65b95043f1" /><Relationship Type="http://schemas.openxmlformats.org/officeDocument/2006/relationships/hyperlink" Target="https://unknowncomicbooks.com/products/" TargetMode="External" Id="R0a5830865e6c42e0" /><Relationship Type="http://schemas.openxmlformats.org/officeDocument/2006/relationships/hyperlink" Target="https://unknowncomicbooks.com/products/" TargetMode="External" Id="R75994843a6b243a2" /><Relationship Type="http://schemas.openxmlformats.org/officeDocument/2006/relationships/hyperlink" Target="https://unknowncomicbooks.com/products/" TargetMode="External" Id="Rc247d1dba46549dd" /><Relationship Type="http://schemas.openxmlformats.org/officeDocument/2006/relationships/hyperlink" Target="https://unknowncomicbooks.com/products/" TargetMode="External" Id="Rd7a42a2e57de49c0" /><Relationship Type="http://schemas.openxmlformats.org/officeDocument/2006/relationships/hyperlink" Target="https://unknowncomicbooks.com/products/" TargetMode="External" Id="R22df81be7f40483a" /><Relationship Type="http://schemas.openxmlformats.org/officeDocument/2006/relationships/hyperlink" Target="https://unknowncomicbooks.com/products/" TargetMode="External" Id="Rc1c470620a674818" /><Relationship Type="http://schemas.openxmlformats.org/officeDocument/2006/relationships/hyperlink" Target="https://unknowncomicbooks.com/products/" TargetMode="External" Id="R41f1b7138ef84508" /><Relationship Type="http://schemas.openxmlformats.org/officeDocument/2006/relationships/hyperlink" Target="https://unknowncomicbooks.com/products/" TargetMode="External" Id="R235f419173cb4fcc" /><Relationship Type="http://schemas.openxmlformats.org/officeDocument/2006/relationships/hyperlink" Target="https://unknowncomicbooks.com/products/" TargetMode="External" Id="Rba34cd6edbd54565" /><Relationship Type="http://schemas.openxmlformats.org/officeDocument/2006/relationships/hyperlink" Target="https://unknowncomicbooks.com/products/" TargetMode="External" Id="Rac643b85c2d34bb1" /><Relationship Type="http://schemas.openxmlformats.org/officeDocument/2006/relationships/hyperlink" Target="https://unknowncomicbooks.com/products/" TargetMode="External" Id="Ra22665a1c4f14440" /><Relationship Type="http://schemas.openxmlformats.org/officeDocument/2006/relationships/hyperlink" Target="https://unknowncomicbooks.com/products/" TargetMode="External" Id="Rb0162c3b3f014b0a" /><Relationship Type="http://schemas.openxmlformats.org/officeDocument/2006/relationships/hyperlink" Target="https://unknowncomicbooks.com/products/" TargetMode="External" Id="R00e78e69622f46bf" /><Relationship Type="http://schemas.openxmlformats.org/officeDocument/2006/relationships/hyperlink" Target="https://unknowncomicbooks.com/products/" TargetMode="External" Id="R213c2c12feb44383" /><Relationship Type="http://schemas.openxmlformats.org/officeDocument/2006/relationships/hyperlink" Target="https://unknowncomicbooks.com/products/" TargetMode="External" Id="R625aa4613a67419c" /><Relationship Type="http://schemas.openxmlformats.org/officeDocument/2006/relationships/hyperlink" Target="https://unknowncomicbooks.com/products/" TargetMode="External" Id="Rd359c01d78664cf1" /><Relationship Type="http://schemas.openxmlformats.org/officeDocument/2006/relationships/hyperlink" Target="https://unknowncomicbooks.com/products/" TargetMode="External" Id="R7fd5b17e46744886" /><Relationship Type="http://schemas.openxmlformats.org/officeDocument/2006/relationships/hyperlink" Target="https://unknowncomicbooks.com/products/" TargetMode="External" Id="R2d373d9543c14e43" /><Relationship Type="http://schemas.openxmlformats.org/officeDocument/2006/relationships/hyperlink" Target="https://unknowncomicbooks.com/products/" TargetMode="External" Id="Rc460c59bb1444b1e" /><Relationship Type="http://schemas.openxmlformats.org/officeDocument/2006/relationships/hyperlink" Target="https://unknowncomicbooks.com/products/" TargetMode="External" Id="Ra927a2fc980145ac" /><Relationship Type="http://schemas.openxmlformats.org/officeDocument/2006/relationships/hyperlink" Target="https://unknowncomicbooks.com/products/" TargetMode="External" Id="R9e9b8dc029b44f48" /><Relationship Type="http://schemas.openxmlformats.org/officeDocument/2006/relationships/hyperlink" Target="https://unknowncomicbooks.com/products/" TargetMode="External" Id="Rc8f1d43bfc5b4b1c" /><Relationship Type="http://schemas.openxmlformats.org/officeDocument/2006/relationships/hyperlink" Target="https://unknowncomicbooks.com/products/" TargetMode="External" Id="R2844c87489c94b6b" /><Relationship Type="http://schemas.openxmlformats.org/officeDocument/2006/relationships/hyperlink" Target="https://unknowncomicbooks.com/products/" TargetMode="External" Id="Ree627e8232534bf2" /><Relationship Type="http://schemas.openxmlformats.org/officeDocument/2006/relationships/hyperlink" Target="https://unknowncomicbooks.com/products/" TargetMode="External" Id="Rfd720d5dd8f447d0" /><Relationship Type="http://schemas.openxmlformats.org/officeDocument/2006/relationships/hyperlink" Target="https://unknowncomicbooks.com/products/" TargetMode="External" Id="Rdf2f5bf1280c476c" /><Relationship Type="http://schemas.openxmlformats.org/officeDocument/2006/relationships/hyperlink" Target="https://unknowncomicbooks.com/products/" TargetMode="External" Id="R84673b3e0d4b4459"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23.850000381469727" hidden="0">
      <x:c r="A2" s="2" t="str">
        <x:v>CL-XM91-0001</x:v>
      </x:c>
      <x:c r="B2" s="2" t="str">
        <x:v>Lethargic Comics Weakly</x:v>
      </x:c>
      <x:c r="C2" s="2" t="str">
        <x:v>#4</x:v>
      </x:c>
      <x:c r="D2" s="2" t="n">
        <x:v>1991</x:v>
      </x:c>
      <x:c r="E2" s="2" t="str">
        <x:v>Lethargic Comics</x:v>
      </x:c>
      <x:c r="F2" s="2" t="str">
        <x:v>Luc Latulippe</x:v>
      </x:c>
      <x:c r="G2" s="2" t="str">
        <x:v>Wraparound with front and back foldouts</x:v>
      </x:c>
      <x:c r="H2" s="2" t="str">
        <x:v>Parody / homage</x:v>
      </x:c>
      <x:c r="I2" s="2" t="str">
        <x:v>Lethargic Lad and parody superheroes</x:v>
      </x:c>
      <x:c r="J2" s="2"/>
      <x:c r="K2" s="2"/>
      <x:c r="L2" s="2"/>
      <x:c r="M2" s="2" t="str">
        <x:v>Four-page foldout cover</x:v>
      </x:c>
      <x:c r="N2" s="2" t="str">
        <x:v>Canada / English</x:v>
      </x:c>
      <x:c r="O2" s="2"/>
      <x:c r="P2" s="2" t="str">
        <x:v>Comic Vine user list 'X-Men #1 (Oct '91) (Homages)' (cbishop) includes it.</x:v>
      </x:c>
      <x:c r="Q2" s="2" t="str">
        <x:v>September 1991 cover date. GCD credits Luc Latulippe and identifies X-Men #1 Cover C homage. Retailer publisher label Alpha Productions differs from indicia. Exact street date unconfirmed.</x:v>
      </x:c>
      <x:c r="R2" s="2" t="str">
        <x:v>Verified</x:v>
      </x:c>
      <x:c r="S2" s="3" t="str">
        <x:v>https://www.comics.org/issue/741165/</x:v>
      </x:c>
      <x:c r="T2" s="3" t="str">
        <x:v>https://comicvine.gamespot.com/profile/cbishop/lists/x-men-1-oct-91-homages-50/64233/</x:v>
      </x:c>
      <x:c r="U2" s="2"/>
      <x:c r="V2" s="2"/>
      <x:c r="W2" s="2" t="str">
        <x:v>Published</x:v>
      </x:c>
      <x:c r="X2" s="2" t="str">
        <x:v>Source verification 2026-10-13</x:v>
      </x:c>
    </x:row>
    <x:row r="3" ht="23.850000381469727" hidden="0">
      <x:c r="A3" s="2" t="str">
        <x:v>CL-XM91-0002</x:v>
      </x:c>
      <x:c r="B3" s="2" t="str">
        <x:v>Marvel Zombies: Dead Days</x:v>
      </x:c>
      <x:c r="C3" s="2" t="str">
        <x:v>#1</x:v>
      </x:c>
      <x:c r="D3" s="2" t="n">
        <x:v>2007</x:v>
      </x:c>
      <x:c r="E3" s="2" t="str">
        <x:v>Marvel Comics</x:v>
      </x:c>
      <x:c r="F3" s="2" t="str">
        <x:v>Arthur Suydam</x:v>
      </x:c>
      <x:c r="G3" s="2" t="str">
        <x:v>Gatefold cover</x:v>
      </x:c>
      <x:c r="H3" s="2" t="str">
        <x:v>Direct homage</x:v>
      </x:c>
      <x:c r="I3" s="2" t="str">
        <x:v>Zombie X-Men; Magneto; Professor X</x:v>
      </x:c>
      <x:c r="J3" s="2"/>
      <x:c r="K3" s="2"/>
      <x:c r="L3" s="2"/>
      <x:c r="M3" s="2" t="str">
        <x:v>Gatefold cover</x:v>
      </x:c>
      <x:c r="N3" s="2" t="str">
        <x:v>US / English</x:v>
      </x:c>
      <x:c r="O3" s="2" t="str">
        <x:v>2007-05-09</x:v>
      </x:c>
      <x:c r="P3" s="2" t="str">
        <x:v>cbishop's Comic Vine homage list says it has 'a full foldout like the original issue'.</x:v>
      </x:c>
      <x:c r="Q3" s="2" t="str">
        <x:v>Collected in Marvel Zombies: Dead Days TPB (2009) with the same art (logged). Source image is front portion of double gatefold homage, not full panoramic scan. Use Marvel publisher date May 9 2007; Wikipedia text incorrectly says 2008. Primary Marvel cover artist metadata independently checked.</x:v>
      </x:c>
      <x:c r="R3" s="2" t="str">
        <x:v>Verified</x:v>
      </x:c>
      <x:c r="S3" s="3" t="str">
        <x:v>https://www.marvel.com/comics/issue/13479/marvel-zombies-dead-days-1-2007-1</x:v>
      </x:c>
      <x:c r="T3" s="3" t="str">
        <x:v>https://www.comics.org/issue/355741/</x:v>
      </x:c>
      <x:c r="U3" s="2" t="str">
        <x:v>https://upload.wikimedia.org/wikipedia/en/f/f6/DeadDaysCover.jpg?utm_source=en.wikipedia.org&amp;utm_campaign=parser&amp;utm_content=thumbnail_unscaled</x:v>
      </x:c>
      <x:c r="V3" s="2"/>
      <x:c r="W3" s="2" t="str">
        <x:v>Published</x:v>
      </x:c>
      <x:c r="X3" s="2" t="str">
        <x:v>Source verification 2026-10-13</x:v>
      </x:c>
    </x:row>
    <x:row r="4" ht="23.850000381469727" hidden="0">
      <x:c r="A4" s="2" t="str">
        <x:v>CL-XM91-0003</x:v>
      </x:c>
      <x:c r="B4" s="2" t="str">
        <x:v>X-Men Forever</x:v>
      </x:c>
      <x:c r="C4" s="2" t="str">
        <x:v>#17</x:v>
      </x:c>
      <x:c r="D4" s="2" t="n">
        <x:v>2010</x:v>
      </x:c>
      <x:c r="E4" s="2" t="str">
        <x:v>Marvel Comics</x:v>
      </x:c>
      <x:c r="F4" s="2" t="str">
        <x:v>Michael Avon Oeming</x:v>
      </x:c>
      <x:c r="G4" s="2" t="str">
        <x:v>Deadpool variant</x:v>
      </x:c>
      <x:c r="H4" s="2" t="str">
        <x:v>Direct homage</x:v>
      </x:c>
      <x:c r="I4" s="2" t="str">
        <x:v>Deadpool; Cyclops; Wolverine; Iceman</x:v>
      </x:c>
      <x:c r="J4" s="2"/>
      <x:c r="K4" s="2"/>
      <x:c r="L4" s="2"/>
      <x:c r="M4" s="2" t="str">
        <x:v>Variant cover</x:v>
      </x:c>
      <x:c r="N4" s="2" t="str">
        <x:v>US / English</x:v>
      </x:c>
      <x:c r="O4" s="2" t="str">
        <x:v>2010-02-10</x:v>
      </x:c>
      <x:c r="P4" s="2" t="str">
        <x:v>cbishop's Comic Vine homage list includes the X-Men Forever #17 variant.</x:v>
      </x:c>
      <x:c r="Q4" s="2" t="str">
        <x:v>Exact Oeming variant identified separately from the Grummett regular cover. April 2010 is the cover date. Retailer HTML associates exact image with #17 (2009) Oeming variant. GCD confirms Deadpool variant, on sale 2010-02-10; MyComicShop confirms 1:15 ratio.</x:v>
      </x:c>
      <x:c r="R4" s="2" t="str">
        <x:v>Verified</x:v>
      </x:c>
      <x:c r="S4" s="3" t="str">
        <x:v>https://www.comics.org/issue/715107/?display=grid</x:v>
      </x:c>
      <x:c r="T4" s="3" t="str">
        <x:v>https://comicvine.gamespot.com/x-men-forever-17-change-is-more-than-skin-deep/4000-196850/</x:v>
      </x:c>
      <x:c r="U4" s="2" t="str">
        <x:v>https://cdn.grahamcrackers.com/oldercomics/phil/xmenforever17deadpoolvar.jpg</x:v>
      </x:c>
      <x:c r="V4" s="2"/>
      <x:c r="W4" s="2" t="str">
        <x:v>Published</x:v>
      </x:c>
      <x:c r="X4" s="2" t="str">
        <x:v>Source verification 2026-10-13</x:v>
      </x:c>
    </x:row>
    <x:row r="5" ht="35.04999923706055" hidden="0">
      <x:c r="A5" s="2" t="str">
        <x:v>CL-XM91-0004</x:v>
      </x:c>
      <x:c r="B5" s="2" t="str">
        <x:v>Star Wars</x:v>
      </x:c>
      <x:c r="C5" s="2" t="str">
        <x:v>#1 (2015)</x:v>
      </x:c>
      <x:c r="D5" s="2" t="n">
        <x:v>2015</x:v>
      </x:c>
      <x:c r="E5" s="2" t="str">
        <x:v>Marvel Comics</x:v>
      </x:c>
      <x:c r="F5" s="2" t="str">
        <x:v>Dale Keown</x:v>
      </x:c>
      <x:c r="G5" s="2" t="str">
        <x:v>Third Eye Comics exclusive Magneto-cover homage</x:v>
      </x:c>
      <x:c r="H5" s="2" t="str">
        <x:v>Direct homage</x:v>
      </x:c>
      <x:c r="I5" s="2" t="str">
        <x:v>Darth Vader</x:v>
      </x:c>
      <x:c r="J5" s="2" t="str">
        <x:v>Third Eye Comics</x:v>
      </x:c>
      <x:c r="K5" s="2"/>
      <x:c r="L5" s="2"/>
      <x:c r="M5" s="2" t="str">
        <x:v>Variant cover</x:v>
      </x:c>
      <x:c r="N5" s="2" t="str">
        <x:v>US / English</x:v>
      </x:c>
      <x:c r="O5" s="2" t="str">
        <x:v>2015-01-14</x:v>
      </x:c>
      <x:c r="P5" s="2" t="str">
        <x:v>cbishop's Comic Vine homage list includes a Star Wars #1 (2015) variant.</x:v>
      </x:c>
      <x:c r="Q5" s="2" t="str">
        <x:v>Retailer explicitly names Jim Lee X-Men #1 Magneto cover; distinct from the Mike Perkins Giant-Size X-Men #1 variant.</x:v>
      </x:c>
      <x:c r="R5" s="2" t="str">
        <x:v>Verified</x:v>
      </x:c>
      <x:c r="S5" s="3" t="str">
        <x:v>https://thirdeyecomicsblog.blogspot.com/2015/01/this-weeks-highlights-at-third-eye_7.html?m=1</x:v>
      </x:c>
      <x:c r="T5" s="3" t="str">
        <x:v>https://comicvine.gamespot.com/star-wars-1-book-i-part-i-skywalker-strikes/4000-475858/</x:v>
      </x:c>
      <x:c r="U5" s="2" t="str">
        <x:v>https://www.thirdeyecomics.com/wp-content/uploads/2015/01/1smallstarwars3rdeye.jpg</x:v>
      </x:c>
      <x:c r="V5" s="2"/>
      <x:c r="W5" s="2" t="str">
        <x:v>Published</x:v>
      </x:c>
      <x:c r="X5" s="2" t="str">
        <x:v>Source verification 2026-10-13</x:v>
      </x:c>
    </x:row>
    <x:row r="6" ht="35.04999923706055" hidden="0">
      <x:c r="A6" s="2" t="str">
        <x:v>CL-XM91-0005</x:v>
      </x:c>
      <x:c r="B6" s="2" t="str">
        <x:v>Mighty Morphin Power Rangers</x:v>
      </x:c>
      <x:c r="C6" s="2" t="str">
        <x:v>#17</x:v>
      </x:c>
      <x:c r="D6" s="2" t="n">
        <x:v>2017</x:v>
      </x:c>
      <x:c r="E6" s="2" t="str">
        <x:v>BOOM! Studios</x:v>
      </x:c>
      <x:c r="F6" s="2" t="str">
        <x:v>Dan Mora</x:v>
      </x:c>
      <x:c r="G6" s="2" t="str">
        <x:v>Connecting variant</x:v>
      </x:c>
      <x:c r="H6" s="2" t="str">
        <x:v>Direct homage</x:v>
      </x:c>
      <x:c r="I6" s="2" t="str">
        <x:v>Power Rangers; Rita Repulsa; Zordon; Alpha 5; Megazord</x:v>
      </x:c>
      <x:c r="J6" s="2"/>
      <x:c r="K6" s="2" t="str">
        <x:v>San Diego Comic-Con 2017</x:v>
      </x:c>
      <x:c r="L6" s="2"/>
      <x:c r="M6" s="2" t="str">
        <x:v>Variant cover</x:v>
      </x:c>
      <x:c r="N6" s="2" t="str">
        <x:v>US / English</x:v>
      </x:c>
      <x:c r="O6" s="2"/>
      <x:c r="P6" s="2" t="str">
        <x:v>cbishop's list: connecting variant forming an X-Men #1 homage image with the 2017 Annual and Go Go Power Rangers #1.</x:v>
      </x:c>
      <x:c r="Q6" s="2" t="str">
        <x:v>Four SDCC panels span MMPR #17, Annual 2017 #1 and two Go Go #1 covers. Go Go #1 also has the combined double-gatefold edition. Convention availability July 2017 differs from underlying annual street date.</x:v>
      </x:c>
      <x:c r="R6" s="2" t="str">
        <x:v>Verified</x:v>
      </x:c>
      <x:c r="S6" s="3" t="str">
        <x:v>https://comicbook.com/comics/news/power-rangers-x-men-jim-lee-covers/</x:v>
      </x:c>
      <x:c r="T6" s="3" t="str">
        <x:v>https://comicvine.gamespot.com/profile/cbishop/lists/x-men-1-oct-91-homages-50/64233/</x:v>
      </x:c>
      <x:c r="U6" s="2" t="str">
        <x:v>https://www.midtowncomics.com/images/PRODUCT/XL/1692298_xl.jpg</x:v>
      </x:c>
      <x:c r="V6" s="2"/>
      <x:c r="W6" s="2" t="str">
        <x:v>Published</x:v>
      </x:c>
      <x:c r="X6" s="2" t="str">
        <x:v>Source verification 2026-10-13</x:v>
      </x:c>
    </x:row>
    <x:row r="7" ht="35.04999923706055" hidden="0">
      <x:c r="A7" s="2" t="str">
        <x:v>CL-XM91-0006</x:v>
      </x:c>
      <x:c r="B7" s="2" t="str">
        <x:v>Mighty Morphin Power Rangers 2017 Annual</x:v>
      </x:c>
      <x:c r="C7" s="2" t="str">
        <x:v>#1</x:v>
      </x:c>
      <x:c r="D7" s="2" t="n">
        <x:v>2017</x:v>
      </x:c>
      <x:c r="E7" s="2" t="str">
        <x:v>BOOM! Studios</x:v>
      </x:c>
      <x:c r="F7" s="2" t="str">
        <x:v>Dan Mora</x:v>
      </x:c>
      <x:c r="G7" s="2" t="str">
        <x:v>Connecting variant</x:v>
      </x:c>
      <x:c r="H7" s="2" t="str">
        <x:v>Direct homage</x:v>
      </x:c>
      <x:c r="I7" s="2" t="str">
        <x:v>Power Rangers; Rita Repulsa; Zordon; Alpha 5; Megazord</x:v>
      </x:c>
      <x:c r="J7" s="2"/>
      <x:c r="K7" s="2" t="str">
        <x:v>San Diego Comic-Con 2017</x:v>
      </x:c>
      <x:c r="L7" s="2"/>
      <x:c r="M7" s="2" t="str">
        <x:v>Variant cover</x:v>
      </x:c>
      <x:c r="N7" s="2" t="str">
        <x:v>US / English</x:v>
      </x:c>
      <x:c r="O7" s="2"/>
      <x:c r="P7" s="2" t="str">
        <x:v>cbishop's list: connects with MMPR #17 and two Go Go Power Rangers #1 variants to form an X-Men #1 homage image.</x:v>
      </x:c>
      <x:c r="Q7" s="2" t="str">
        <x:v>Four SDCC panels span MMPR #17, Annual 2017 #1 and two Go Go #1 covers. Go Go #1 also has the combined double-gatefold edition. Convention availability July 2017 differs from underlying annual street date.</x:v>
      </x:c>
      <x:c r="R7" s="2" t="str">
        <x:v>Verified</x:v>
      </x:c>
      <x:c r="S7" s="3" t="str">
        <x:v>https://comicbook.com/comics/news/power-rangers-x-men-jim-lee-covers/</x:v>
      </x:c>
      <x:c r="T7" s="3" t="str">
        <x:v>https://comicvine.gamespot.com/profile/cbishop/lists/x-men-1-oct-91-homages-50/64233/</x:v>
      </x:c>
      <x:c r="U7" s="2" t="str">
        <x:v>https://www.midtowncomics.com/images/PRODUCT/XL/1692301_xl.jpg</x:v>
      </x:c>
      <x:c r="V7" s="2"/>
      <x:c r="W7" s="2" t="str">
        <x:v>Published</x:v>
      </x:c>
      <x:c r="X7" s="2" t="str">
        <x:v>Source verification 2026-10-13</x:v>
      </x:c>
    </x:row>
    <x:row r="8" ht="23.850000381469727" hidden="0">
      <x:c r="A8" s="2" t="str">
        <x:v>CL-XM91-0007</x:v>
      </x:c>
      <x:c r="B8" s="2" t="str">
        <x:v>Saban's Go Go Power Rangers</x:v>
      </x:c>
      <x:c r="C8" s="2" t="str">
        <x:v>#1</x:v>
      </x:c>
      <x:c r="D8" s="2" t="n">
        <x:v>2017</x:v>
      </x:c>
      <x:c r="E8" s="2" t="str">
        <x:v>BOOM! Studios</x:v>
      </x:c>
      <x:c r="F8" s="2" t="str">
        <x:v>Dan Mora</x:v>
      </x:c>
      <x:c r="G8" s="2" t="str">
        <x:v>Two connecting variants + gatefold variant</x:v>
      </x:c>
      <x:c r="H8" s="2" t="str">
        <x:v>Direct homage</x:v>
      </x:c>
      <x:c r="I8" s="2" t="str">
        <x:v>Power Rangers; Rita Repulsa; Zordon; Alpha 5; Megazord</x:v>
      </x:c>
      <x:c r="J8" s="2"/>
      <x:c r="K8" s="2" t="str">
        <x:v>San Diego Comic-Con 2017</x:v>
      </x:c>
      <x:c r="L8" s="2"/>
      <x:c r="M8" s="2" t="str">
        <x:v>Connecting variants; gatefold</x:v>
      </x:c>
      <x:c r="N8" s="2" t="str">
        <x:v>US / English</x:v>
      </x:c>
      <x:c r="O8" s="2"/>
      <x:c r="P8" s="2" t="str">
        <x:v>cbishop's list: two variants connect with MMPR #17 / Annual; a third is a gatefold cover that mimics X-Men #1.</x:v>
      </x:c>
      <x:c r="Q8" s="2" t="str">
        <x:v>Four SDCC panels span MMPR #17, Annual 2017 #1 and two Go Go #1 covers. Go Go #1 also has the combined double-gatefold edition. Convention availability July 2017 differs from underlying annual street date.</x:v>
      </x:c>
      <x:c r="R8" s="2" t="str">
        <x:v>Verified</x:v>
      </x:c>
      <x:c r="S8" s="3" t="str">
        <x:v>https://comicbook.com/comics/news/power-rangers-x-men-jim-lee-covers/</x:v>
      </x:c>
      <x:c r="T8" s="3" t="str">
        <x:v>https://comicvine.gamespot.com/profile/cbishop/lists/x-men-1-oct-91-homages-50/64233/</x:v>
      </x:c>
      <x:c r="U8" s="2" t="str">
        <x:v>https://freshcomics.s3.amazonaws.com/issue_covers/NOV171320.jpg</x:v>
      </x:c>
      <x:c r="V8" s="2"/>
      <x:c r="W8" s="2" t="str">
        <x:v>Published</x:v>
      </x:c>
      <x:c r="X8" s="2" t="str">
        <x:v>Source verification 2026-10-13</x:v>
      </x:c>
    </x:row>
    <x:row r="9" ht="35.04999923706055" hidden="0">
      <x:c r="A9" s="2" t="str">
        <x:v>CL-XM91-0008</x:v>
      </x:c>
      <x:c r="B9" s="2" t="str">
        <x:v>DCeased: War of the Undead Gods</x:v>
      </x:c>
      <x:c r="C9" s="2" t="str">
        <x:v>#1-#4 (connecting set)</x:v>
      </x:c>
      <x:c r="D9" s="2" t="n">
        <x:v>2022</x:v>
      </x:c>
      <x:c r="E9" s="2" t="str">
        <x:v>DC Comics</x:v>
      </x:c>
      <x:c r="F9" s="2" t="str">
        <x:v>Dan Mora</x:v>
      </x:c>
      <x:c r="G9" s="2" t="str">
        <x:v>Dan Mora connecting covers #1–4; #1 1:100 virgin; #4 1:100 gatefold</x:v>
      </x:c>
      <x:c r="H9" s="2" t="str">
        <x:v>Direct homage</x:v>
      </x:c>
      <x:c r="I9" s="2" t="str">
        <x:v>DC heroes and Darkseid</x:v>
      </x:c>
      <x:c r="J9" s="2"/>
      <x:c r="K9" s="2"/>
      <x:c r="L9" s="2" t="str">
        <x:v>#1 virgin 1:100</x:v>
      </x:c>
      <x:c r="M9" s="2" t="str">
        <x:v>Card stock connecting variants; virgin</x:v>
      </x:c>
      <x:c r="N9" s="2" t="str">
        <x:v>US / English</x:v>
      </x:c>
      <x:c r="O9" s="2" t="str">
        <x:v>2022-08-09</x:v>
      </x:c>
      <x:c r="P9" s="2" t="str">
        <x:v>GamesRadar describes Dan Mora's four interlocking DCeased covers as copying Lee's X-Men #1 layout; Unknown Comics titles #1 C, #1 G and #4 B 'X-Men 1 Homage'.</x:v>
      </x:c>
      <x:c r="Q9" s="2" t="str">
        <x:v>Four connecting panels released August–November 2022. #4 gatefold reproduces the combined Mora composition; editions stay together.</x:v>
      </x:c>
      <x:c r="R9" s="2" t="str">
        <x:v>Verified</x:v>
      </x:c>
      <x:c r="S9" s="3" t="str">
        <x:v>https://www.gamesradar.com/publishers-cant-stop-paying-homage-to-jim-lees-x-men-1/</x:v>
      </x:c>
      <x:c r="T9" s="3" t="str">
        <x:v>https://www.comiccollectorlive.com/storyarc/tag-homage-cover--x-men-1991-1/page-1/f506dc94-54b9-4152-880e-01571373c9ef?filter=forsale</x:v>
      </x:c>
      <x:c r="U9" s="2" t="str">
        <x:v>https://cdn.mos.cms.futurecdn.net/QxyRQhffHVmTHgJUFafySV.jpg</x:v>
      </x:c>
      <x:c r="V9" s="2"/>
      <x:c r="W9" s="2" t="str">
        <x:v>Published</x:v>
      </x:c>
      <x:c r="X9" s="2" t="str">
        <x:v>Source verification 2026-10-13</x:v>
      </x:c>
    </x:row>
    <x:row r="10" ht="23.850000381469727" hidden="0">
      <x:c r="A10" s="2" t="str">
        <x:v>CL-XM91-0009</x:v>
      </x:c>
      <x:c r="B10" s="2" t="str">
        <x:v>Draculina</x:v>
      </x:c>
      <x:c r="C10" s="2" t="str">
        <x:v>#4</x:v>
      </x:c>
      <x:c r="D10" s="2" t="n">
        <x:v>2022</x:v>
      </x:c>
      <x:c r="E10" s="2" t="str">
        <x:v>Dynamite Entertainment</x:v>
      </x:c>
      <x:c r="F10" s="2" t="str">
        <x:v>John Royle</x:v>
      </x:c>
      <x:c r="G10" s="2" t="str">
        <x:v>FOC bonus 'Jim Lee Homage' variant</x:v>
      </x:c>
      <x:c r="H10" s="2" t="str">
        <x:v>Different homage target</x:v>
      </x:c>
      <x:c r="I10" s="2"/>
      <x:c r="J10" s="2"/>
      <x:c r="K10" s="2"/>
      <x:c r="L10" s="2"/>
      <x:c r="M10" s="2" t="str">
        <x:v>FOC bonus variant</x:v>
      </x:c>
      <x:c r="N10" s="2" t="str">
        <x:v>US / English</x:v>
      </x:c>
      <x:c r="O10" s="2" t="str">
        <x:v>2022-06-29</x:v>
      </x:c>
      <x:c r="P10" s="2" t="str">
        <x:v>Unknown Comics titles it a John Royle 'Jim Lee Homage' FOC bonus variant.</x:v>
      </x:c>
      <x:c r="Q10" s="2" t="str">
        <x:v>Royle cover is an X-Men #6 (1991) homage, not X-Men #1. GCD names target and credits Jagdish Kumar inks, Candice Han colors. Preserve reference row; exclude this lineage.</x:v>
      </x:c>
      <x:c r="R10" s="2" t="str">
        <x:v>Needs Review</x:v>
      </x:c>
      <x:c r="S10" s="3" t="str">
        <x:v>https://www.comics.org/issue/2765352/</x:v>
      </x:c>
      <x:c r="T10" s="2"/>
      <x:c r="U10" s="2"/>
      <x:c r="V10" s="2"/>
      <x:c r="W10" s="2" t="str">
        <x:v>Published</x:v>
      </x:c>
      <x:c r="X10" s="2" t="str">
        <x:v>Source verification 2026-10-13</x:v>
      </x:c>
    </x:row>
    <x:row r="11" ht="23.850000381469727" hidden="0">
      <x:c r="A11" s="2" t="str">
        <x:v>CL-XM91-0010</x:v>
      </x:c>
      <x:c r="B11" s="2" t="str">
        <x:v>Immortal Red Sonja</x:v>
      </x:c>
      <x:c r="C11" s="2" t="str">
        <x:v>#2</x:v>
      </x:c>
      <x:c r="D11" s="2" t="n">
        <x:v>2022</x:v>
      </x:c>
      <x:c r="E11" s="2" t="str">
        <x:v>Dynamite Entertainment</x:v>
      </x:c>
      <x:c r="F11" s="2" t="str">
        <x:v>John Royle</x:v>
      </x:c>
      <x:c r="G11" s="2" t="str">
        <x:v>FOC bonus 'Jim Lee Homage' variant</x:v>
      </x:c>
      <x:c r="H11" s="2" t="str">
        <x:v>Different homage target</x:v>
      </x:c>
      <x:c r="I11" s="2"/>
      <x:c r="J11" s="2"/>
      <x:c r="K11" s="2"/>
      <x:c r="L11" s="2"/>
      <x:c r="M11" s="2" t="str">
        <x:v>FOC bonus variant</x:v>
      </x:c>
      <x:c r="N11" s="2" t="str">
        <x:v>US / English</x:v>
      </x:c>
      <x:c r="O11" s="2" t="str">
        <x:v>2022-05-11</x:v>
      </x:c>
      <x:c r="P11" s="2" t="str">
        <x:v>Unknown Comics titles it a John Royle 'Jim Lee Homage' FOC bonus variant.</x:v>
      </x:c>
      <x:c r="Q11" s="2" t="str">
        <x:v>Royle cover homages Punisher War Journal #19. GCD gives exact target; Jim Lee label alone does not mean X-Men #1.</x:v>
      </x:c>
      <x:c r="R11" s="2" t="str">
        <x:v>Needs Review</x:v>
      </x:c>
      <x:c r="S11" s="3" t="str">
        <x:v>https://www.comics.org/issue/2699289/</x:v>
      </x:c>
      <x:c r="T11" s="2"/>
      <x:c r="U11" s="2"/>
      <x:c r="V11" s="2"/>
      <x:c r="W11" s="2" t="str">
        <x:v>Published</x:v>
      </x:c>
      <x:c r="X11" s="2" t="str">
        <x:v>Source verification 2026-10-13</x:v>
      </x:c>
    </x:row>
    <x:row r="12" ht="23.850000381469727" hidden="0">
      <x:c r="A12" s="2" t="str">
        <x:v>CL-XM91-0011</x:v>
      </x:c>
      <x:c r="B12" s="2" t="str">
        <x:v>Jennifer Blood</x:v>
      </x:c>
      <x:c r="C12" s="2" t="str">
        <x:v>#8</x:v>
      </x:c>
      <x:c r="D12" s="2" t="n">
        <x:v>2022</x:v>
      </x:c>
      <x:c r="E12" s="2" t="str">
        <x:v>Dynamite Entertainment</x:v>
      </x:c>
      <x:c r="F12" s="2" t="str">
        <x:v>John Royle</x:v>
      </x:c>
      <x:c r="G12" s="2" t="str">
        <x:v>FOC bonus 'Jim Lee Homage' variant</x:v>
      </x:c>
      <x:c r="H12" s="2" t="str">
        <x:v>Needs target review</x:v>
      </x:c>
      <x:c r="I12" s="2"/>
      <x:c r="J12" s="2"/>
      <x:c r="K12" s="2"/>
      <x:c r="L12" s="2"/>
      <x:c r="M12" s="2" t="str">
        <x:v>FOC bonus variant</x:v>
      </x:c>
      <x:c r="N12" s="2" t="str">
        <x:v>US / English</x:v>
      </x:c>
      <x:c r="O12" s="2" t="str">
        <x:v>2022-05-18</x:v>
      </x:c>
      <x:c r="P12" s="2" t="str">
        <x:v>Unknown Comics titles it a John Royle 'Jim Lee Homage' FOC bonus variant.</x:v>
      </x:c>
      <x:c r="Q12" s="2" t="str">
        <x:v>Cover L Royle Jim Lee homage identified, with related P B&amp;W and Q virgin variants. Exact Jim Lee target remains unconfirmed; retain research lead outside confirmed lineage gallery.</x:v>
      </x:c>
      <x:c r="R12" s="2" t="str">
        <x:v>Needs Review</x:v>
      </x:c>
      <x:c r="S12" s="3" t="str">
        <x:v>https://www.midtowncomics.com/p/2091363-jennifer-blood-vol-2-7-cover-a-regular-tim-bradstreet-cover/</x:v>
      </x:c>
      <x:c r="T12" s="2"/>
      <x:c r="U12" s="2"/>
      <x:c r="V12" s="2"/>
      <x:c r="W12" s="2" t="str">
        <x:v>Published</x:v>
      </x:c>
      <x:c r="X12" s="2" t="str">
        <x:v>Source verification 2026-10-13</x:v>
      </x:c>
    </x:row>
    <x:row r="13" ht="35.04999923706055" hidden="0">
      <x:c r="A13" s="2" t="str">
        <x:v>CL-XM91-0012</x:v>
      </x:c>
      <x:c r="B13" s="2" t="str">
        <x:v>Scorched</x:v>
      </x:c>
      <x:c r="C13" s="2" t="str">
        <x:v>#3-#6 (Cover B connecting set)</x:v>
      </x:c>
      <x:c r="D13" s="2" t="n">
        <x:v>2022</x:v>
      </x:c>
      <x:c r="E13" s="2" t="str">
        <x:v>Image Comics</x:v>
      </x:c>
      <x:c r="F13" s="2" t="str">
        <x:v>Todd McFarlane (colors Ulises Arreola)</x:v>
      </x:c>
      <x:c r="G13" s="2" t="str">
        <x:v>Cover B connecting variants, #3 through #6</x:v>
      </x:c>
      <x:c r="H13" s="2" t="str">
        <x:v>Direct homage</x:v>
      </x:c>
      <x:c r="I13" s="2" t="str">
        <x:v>Spawn Universe team</x:v>
      </x:c>
      <x:c r="J13" s="2"/>
      <x:c r="K13" s="2"/>
      <x:c r="L13" s="2"/>
      <x:c r="M13" s="2" t="str">
        <x:v>Connecting variants</x:v>
      </x:c>
      <x:c r="N13" s="2" t="str">
        <x:v>US / English</x:v>
      </x:c>
      <x:c r="O13" s="2" t="str">
        <x:v>2022-03-16</x:v>
      </x:c>
      <x:c r="P13" s="2" t="str">
        <x:v>AIPT reports McFarlane's Scorched #3 Cover B as a Jim Lee X-Men #1 tribute connecting across #3-#6; Unknown Comics titles #4 Cover B 'X-Men 1 Homage Connecting Variant'.</x:v>
      </x:c>
      <x:c r="Q13" s="2" t="str">
        <x:v>Connecting Cover B #3 March 16, #4 April 6, #5 May 11, #6 June 1, 2022. Shown scan is panel #3; the artwork continues across the four issues.</x:v>
      </x:c>
      <x:c r="R13" s="2" t="str">
        <x:v>Verified</x:v>
      </x:c>
      <x:c r="S13" s="3" t="str">
        <x:v>https://imagecomics.com/press-releases/mcfarlane-announces-four-connecting-covers-for-his-new-team-book-the-scorched</x:v>
      </x:c>
      <x:c r="T13" s="3" t="str">
        <x:v>https://imagecomics.com/comics/releases/the-scorched-3</x:v>
      </x:c>
      <x:c r="U13" s="2" t="str">
        <x:v>https://cdn.imagecomics.com/assets/i/series/778246/SCORCHED-3_Cover_B_4169095a03399189183b0dc9e9cfb5d4.jpg</x:v>
      </x:c>
      <x:c r="V13" s="2" t="str">
        <x:v>https://www.instagram.com/toddmcfarlane/</x:v>
      </x:c>
      <x:c r="W13" s="2" t="str">
        <x:v>Published</x:v>
      </x:c>
      <x:c r="X13" s="2" t="str">
        <x:v>Source verification 2026-10-13</x:v>
      </x:c>
    </x:row>
    <x:row r="14" ht="23.850000381469727" hidden="0">
      <x:c r="A14" s="2" t="str">
        <x:v>CL-XM91-0013</x:v>
      </x:c>
      <x:c r="B14" s="2" t="str">
        <x:v>Shadow War Zone</x:v>
      </x:c>
      <x:c r="C14" s="2" t="str">
        <x:v>#1</x:v>
      </x:c>
      <x:c r="D14" s="2" t="n">
        <x:v>2022</x:v>
      </x:c>
      <x:c r="E14" s="2" t="str">
        <x:v>DC Comics</x:v>
      </x:c>
      <x:c r="F14" s="2" t="str">
        <x:v>Howard Porter</x:v>
      </x:c>
      <x:c r="G14" s="2" t="str">
        <x:v>Cover B and Cover D 1:50 B&amp;W 'X-Men Homage'</x:v>
      </x:c>
      <x:c r="H14" s="2" t="str">
        <x:v>Different homage target</x:v>
      </x:c>
      <x:c r="I14" s="2"/>
      <x:c r="J14" s="2"/>
      <x:c r="K14" s="2"/>
      <x:c r="L14" s="2" t="str">
        <x:v>Cover D 1:50</x:v>
      </x:c>
      <x:c r="M14" s="2" t="str">
        <x:v>Variant cover</x:v>
      </x:c>
      <x:c r="N14" s="2" t="str">
        <x:v>US / English</x:v>
      </x:c>
      <x:c r="O14" s="2" t="str">
        <x:v>2022-05-17</x:v>
      </x:c>
      <x:c r="P14" s="2" t="str">
        <x:v>Unknown Comics titles both Howard Porter covers 'X-Men Homage'.</x:v>
      </x:c>
      <x:c r="Q14" s="2" t="str">
        <x:v>Howard Porter variant homages Uncanny X-Men #141 (Days of Future Past), not X-Men #1 (1991).</x:v>
      </x:c>
      <x:c r="R14" s="2" t="str">
        <x:v>Needs Review</x:v>
      </x:c>
      <x:c r="S14" s="3" t="str">
        <x:v>https://www.comics.org/issue/2403818/?display=list</x:v>
      </x:c>
      <x:c r="T14" s="2"/>
      <x:c r="U14" s="2"/>
      <x:c r="V14" s="2"/>
      <x:c r="W14" s="2" t="str">
        <x:v>Published</x:v>
      </x:c>
      <x:c r="X14" s="2" t="str">
        <x:v>Source verification 2026-10-13</x:v>
      </x:c>
    </x:row>
    <x:row r="15" ht="23.850000381469727" hidden="0">
      <x:c r="A15" s="2" t="str">
        <x:v>CL-XM91-0014</x:v>
      </x:c>
      <x:c r="B15" s="2" t="str">
        <x:v>Vampirella: Dracula Unholy</x:v>
      </x:c>
      <x:c r="C15" s="2" t="str">
        <x:v>#6</x:v>
      </x:c>
      <x:c r="D15" s="2" t="n">
        <x:v>2022</x:v>
      </x:c>
      <x:c r="E15" s="2" t="str">
        <x:v>Dynamite Entertainment</x:v>
      </x:c>
      <x:c r="F15" s="2" t="str">
        <x:v>John Royle</x:v>
      </x:c>
      <x:c r="G15" s="2" t="str">
        <x:v>FOC bonus 'Jim Lee Homage' variant</x:v>
      </x:c>
      <x:c r="H15" s="2" t="str">
        <x:v>Different homage target</x:v>
      </x:c>
      <x:c r="I15" s="2"/>
      <x:c r="J15" s="2"/>
      <x:c r="K15" s="2"/>
      <x:c r="L15" s="2"/>
      <x:c r="M15" s="2" t="str">
        <x:v>FOC bonus variant</x:v>
      </x:c>
      <x:c r="N15" s="2" t="str">
        <x:v>US / English</x:v>
      </x:c>
      <x:c r="O15" s="2" t="str">
        <x:v>2022-06-01</x:v>
      </x:c>
      <x:c r="P15" s="2" t="str">
        <x:v>Unknown Comics titles it a John Royle 'Jim Lee Homage' FOC bonus variant.</x:v>
      </x:c>
      <x:c r="Q15" s="2" t="str">
        <x:v>John Royle cover is after Wolverine #27 (1988 series), not X-Men #1. Preserve edition reference; exclude target mismatch.</x:v>
      </x:c>
      <x:c r="R15" s="2" t="str">
        <x:v>Needs Review</x:v>
      </x:c>
      <x:c r="S15" s="3" t="str">
        <x:v>https://www.comics.org/issue/2764036/</x:v>
      </x:c>
      <x:c r="T15" s="2"/>
      <x:c r="U15" s="2"/>
      <x:c r="V15" s="2"/>
      <x:c r="W15" s="2" t="str">
        <x:v>Published</x:v>
      </x:c>
      <x:c r="X15" s="2" t="str">
        <x:v>Source verification 2026-10-13</x:v>
      </x:c>
    </x:row>
    <x:row r="16" ht="23.850000381469727" hidden="0">
      <x:c r="A16" s="2" t="str">
        <x:v>CL-XM91-0015</x:v>
      </x:c>
      <x:c r="B16" s="2" t="str">
        <x:v>Uncanny Avengers</x:v>
      </x:c>
      <x:c r="C16" s="2" t="str">
        <x:v>#1 (2023)</x:v>
      </x:c>
      <x:c r="D16" s="2" t="n">
        <x:v>2023</x:v>
      </x:c>
      <x:c r="E16" s="2" t="str">
        <x:v>Marvel Comics</x:v>
      </x:c>
      <x:c r="F16" s="2" t="str">
        <x:v>Alex Ross</x:v>
      </x:c>
      <x:c r="G16" s="2" t="str">
        <x:v>Alex Ross X-Men connecting Part A; sketch virgin edition</x:v>
      </x:c>
      <x:c r="H16" s="2" t="str">
        <x:v>Direct homage</x:v>
      </x:c>
      <x:c r="I16" s="2" t="str">
        <x:v>X-Men team</x:v>
      </x:c>
      <x:c r="J16" s="2"/>
      <x:c r="K16" s="2"/>
      <x:c r="L16" s="2"/>
      <x:c r="M16" s="2" t="str">
        <x:v>Variant cover</x:v>
      </x:c>
      <x:c r="N16" s="2" t="str">
        <x:v>US / English</x:v>
      </x:c>
      <x:c r="O16" s="2" t="str">
        <x:v>2023-08-16</x:v>
      </x:c>
      <x:c r="P16" s="2" t="str">
        <x:v>ComicBook.com reports Alex Ross's connecting variant for Uncanny Avengers #1 homages Jim Lee's X-Men #1.</x:v>
      </x:c>
      <x:c r="Q16" s="2" t="str">
        <x:v>Full Ross X-Men composition spans X-Men #25 Part B (Aug 2), Uncanny Avengers #1 Part A (Aug 16), Dark X-Men #1 Part C (Aug 16), X-Men #26 Part D (Sep 6). Avengers connecting art is a separate composition.</x:v>
      </x:c>
      <x:c r="R16" s="2" t="str">
        <x:v>Verified</x:v>
      </x:c>
      <x:c r="S16" s="3" t="str">
        <x:v>https://comicbook.com/comics/news/alex-ross-jim-lee-x-men-cover-homage/</x:v>
      </x:c>
      <x:c r="T16" s="2" t="str">
        <x:v>https://prhcomics.com/wp-content/uploads/2023/05/PREVIEWS2021021_FINAL_AUG_2023gev.pdf</x:v>
      </x:c>
      <x:c r="U16" s="2" t="str">
        <x:v>https://comicbook.com/wp-content/uploads/sites/4/2023/03/b569fd21-7add-4822-b298-fdbef472a935.jpg?w=1024</x:v>
      </x:c>
      <x:c r="V16" s="2"/>
      <x:c r="W16" s="2" t="str">
        <x:v>Published</x:v>
      </x:c>
      <x:c r="X16" s="2" t="str">
        <x:v>Source verification 2026-10-13</x:v>
      </x:c>
    </x:row>
    <x:row r="17" ht="35.04999923706055" hidden="0">
      <x:c r="A17" s="2" t="str">
        <x:v>CL-XM91-0016</x:v>
      </x:c>
      <x:c r="B17" s="2" t="str">
        <x:v>Wolverine / X-Men</x:v>
      </x:c>
      <x:c r="C17" s="2" t="str">
        <x:v>#37 / #26 (connecting pair)</x:v>
      </x:c>
      <x:c r="D17" s="2" t="n">
        <x:v>2023</x:v>
      </x:c>
      <x:c r="E17" s="2" t="str">
        <x:v>Marvel Comics</x:v>
      </x:c>
      <x:c r="F17" s="2" t="str">
        <x:v>David Nakayama</x:v>
      </x:c>
      <x:c r="G17" s="2" t="str">
        <x:v>'Pool Party' Jim Lee homage connecting variant set (trade + virgin)</x:v>
      </x:c>
      <x:c r="H17" s="2" t="str">
        <x:v>Different homage target</x:v>
      </x:c>
      <x:c r="I17" s="2"/>
      <x:c r="J17" s="2" t="str">
        <x:v>Unknown Comics</x:v>
      </x:c>
      <x:c r="K17" s="2"/>
      <x:c r="L17" s="2"/>
      <x:c r="M17" s="2" t="str">
        <x:v>Connecting variants; virgin</x:v>
      </x:c>
      <x:c r="N17" s="2" t="str">
        <x:v>US / English</x:v>
      </x:c>
      <x:c r="O17" s="2"/>
      <x:c r="P17" s="2" t="str">
        <x:v>Unknown Comics sells it as a 'Pool Party Jim Lee Homage Connecting Variant Set'.</x:v>
      </x:c>
      <x:c r="Q17" s="2" t="str">
        <x:v>Observed connecting artwork recreates Jim Lee’s pool-party interior pinup rather than the X-Men #1 gatefold cover. Keep as interior homage reference, not cover-composition lineage.</x:v>
      </x:c>
      <x:c r="R17" s="2" t="str">
        <x:v>Needs Review</x:v>
      </x:c>
      <x:c r="S17" s="3" t="str">
        <x:v>https://unknowncomicbooks.com/products/wolverine-37-x-men-26-david-nakayama-exclusive-pool-party-jim-lee-homage-connecting-variant-set</x:v>
      </x:c>
      <x:c r="T17" s="2"/>
      <x:c r="U17" s="2"/>
      <x:c r="V17" s="2"/>
      <x:c r="W17" s="2" t="str">
        <x:v>Published</x:v>
      </x:c>
      <x:c r="X17" s="2" t="str">
        <x:v>Source verification 2026-10-13</x:v>
      </x:c>
    </x:row>
    <x:row r="18" ht="46.25" hidden="0">
      <x:c r="A18" s="2" t="str">
        <x:v>CL-XM91-0017</x:v>
      </x:c>
      <x:c r="B18" s="2" t="str">
        <x:v>Ultimate Black Panther</x:v>
      </x:c>
      <x:c r="C18" s="2" t="str">
        <x:v>#11</x:v>
      </x:c>
      <x:c r="D18" s="2" t="n">
        <x:v>2024</x:v>
      </x:c>
      <x:c r="E18" s="2" t="str">
        <x:v>Marvel Comics</x:v>
      </x:c>
      <x:c r="F18" s="2" t="str">
        <x:v>Josemaria Casanovas</x:v>
      </x:c>
      <x:c r="G18" s="2" t="str">
        <x:v>Connecting variant (Casanovas Jim Lee X-Men #1 homage set)</x:v>
      </x:c>
      <x:c r="H18" s="2" t="str">
        <x:v>Direct homage</x:v>
      </x:c>
      <x:c r="I18" s="2" t="str">
        <x:v>Ultimate Universe heroes and the Maker</x:v>
      </x:c>
      <x:c r="J18" s="2"/>
      <x:c r="K18" s="2"/>
      <x:c r="L18" s="2"/>
      <x:c r="M18" s="2" t="str">
        <x:v>Variant cover</x:v>
      </x:c>
      <x:c r="N18" s="2" t="str">
        <x:v>US / English</x:v>
      </x:c>
      <x:c r="O18" s="2" t="str">
        <x:v>2024-12-25</x:v>
      </x:c>
      <x:c r="P18" s="2" t="str">
        <x:v>Bleeding Cool: one of Josemaria Casanovas' connecting 'Ultimate Jim Lee X-Men #1 homage' covers.</x:v>
      </x:c>
      <x:c r="Q18" s="2" t="str">
        <x:v>Part of six-panel Casanovas set. Exact street date normalized from dated October 2024 announcement. Connecting panels count as catalog entries; full set is one connected composition. Display image shows the full six-panel promotional composition, not an isolated issue scan.</x:v>
      </x:c>
      <x:c r="R18" s="2" t="str">
        <x:v>Verified</x:v>
      </x:c>
      <x:c r="S18" s="3" t="str">
        <x:v>https://bleedingcool.com/comics/josemaria-casanovas-full-ultimate-jim-lee-x-men-1-homage-cover-set/</x:v>
      </x:c>
      <x:c r="T18" s="2" t="str">
        <x:v>https://www.gamesradar.com/comics/marvel-comics/ultimates-connecting-covers-jim-lee-x-men-homage/</x:v>
      </x:c>
      <x:c r="U18" s="2" t="str">
        <x:v>https://bleedingcool.com/wp-content/uploads/2024/10/Ultimate_Casanovas_ConnectingCovers.jpg</x:v>
      </x:c>
      <x:c r="V18" s="2"/>
      <x:c r="W18" s="2" t="str">
        <x:v>Published</x:v>
      </x:c>
      <x:c r="X18" s="2" t="str">
        <x:v>Source verification 2026-10-13</x:v>
      </x:c>
    </x:row>
    <x:row r="19" ht="46.25" hidden="0">
      <x:c r="A19" s="2" t="str">
        <x:v>CL-XM91-0018</x:v>
      </x:c>
      <x:c r="B19" s="2" t="str">
        <x:v>Ultimate Spider-Man</x:v>
      </x:c>
      <x:c r="C19" s="2" t="str">
        <x:v>#11</x:v>
      </x:c>
      <x:c r="D19" s="2" t="n">
        <x:v>2024</x:v>
      </x:c>
      <x:c r="E19" s="2" t="str">
        <x:v>Marvel Comics</x:v>
      </x:c>
      <x:c r="F19" s="2" t="str">
        <x:v>Josemaria Casanovas</x:v>
      </x:c>
      <x:c r="G19" s="2" t="str">
        <x:v>Connecting variant (Casanovas Jim Lee X-Men #1 homage set)</x:v>
      </x:c>
      <x:c r="H19" s="2" t="str">
        <x:v>Direct homage</x:v>
      </x:c>
      <x:c r="I19" s="2" t="str">
        <x:v>Ultimate Universe heroes and the Maker</x:v>
      </x:c>
      <x:c r="J19" s="2"/>
      <x:c r="K19" s="2"/>
      <x:c r="L19" s="2"/>
      <x:c r="M19" s="2" t="str">
        <x:v>Variant cover</x:v>
      </x:c>
      <x:c r="N19" s="2" t="str">
        <x:v>US / English</x:v>
      </x:c>
      <x:c r="O19" s="2" t="str">
        <x:v>2024-11-20</x:v>
      </x:c>
      <x:c r="P19" s="2" t="str">
        <x:v>Bleeding Cool: one of Josemaria Casanovas' connecting 'Ultimate Jim Lee X-Men #1 homage' covers.</x:v>
      </x:c>
      <x:c r="Q19" s="2" t="str">
        <x:v>Part of six-panel Casanovas set. Exact street date normalized from dated October 2024 announcement. Connecting panels count as catalog entries; full set is one connected composition. Display image shows the full six-panel promotional composition, not an isolated issue scan.</x:v>
      </x:c>
      <x:c r="R19" s="2" t="str">
        <x:v>Verified</x:v>
      </x:c>
      <x:c r="S19" s="3" t="str">
        <x:v>https://bleedingcool.com/comics/josemaria-casanovas-full-ultimate-jim-lee-x-men-1-homage-cover-set/</x:v>
      </x:c>
      <x:c r="T19" s="2" t="str">
        <x:v>https://www.gamesradar.com/comics/marvel-comics/ultimates-connecting-covers-jim-lee-x-men-homage/</x:v>
      </x:c>
      <x:c r="U19" s="2" t="str">
        <x:v>https://bleedingcool.com/wp-content/uploads/2024/10/Ultimate_Casanovas_ConnectingCovers.jpg</x:v>
      </x:c>
      <x:c r="V19" s="2"/>
      <x:c r="W19" s="2" t="str">
        <x:v>Published</x:v>
      </x:c>
      <x:c r="X19" s="2" t="str">
        <x:v>Source verification 2026-10-13</x:v>
      </x:c>
    </x:row>
    <x:row r="20" ht="46.25" hidden="0">
      <x:c r="A20" s="2" t="str">
        <x:v>CL-XM91-0019</x:v>
      </x:c>
      <x:c r="B20" s="2" t="str">
        <x:v>Ultimate Universe: One Year In</x:v>
      </x:c>
      <x:c r="C20" s="2" t="str">
        <x:v>#1</x:v>
      </x:c>
      <x:c r="D20" s="2" t="n">
        <x:v>2024</x:v>
      </x:c>
      <x:c r="E20" s="2" t="str">
        <x:v>Marvel Comics</x:v>
      </x:c>
      <x:c r="F20" s="2" t="str">
        <x:v>Josemaria Casanovas</x:v>
      </x:c>
      <x:c r="G20" s="2" t="str">
        <x:v>Connecting variant (Casanovas Jim Lee X-Men #1 homage set)</x:v>
      </x:c>
      <x:c r="H20" s="2" t="str">
        <x:v>Direct homage</x:v>
      </x:c>
      <x:c r="I20" s="2" t="str">
        <x:v>Ultimate Universe heroes and the Maker</x:v>
      </x:c>
      <x:c r="J20" s="2"/>
      <x:c r="K20" s="2"/>
      <x:c r="L20" s="2"/>
      <x:c r="M20" s="2" t="str">
        <x:v>Variant cover</x:v>
      </x:c>
      <x:c r="N20" s="2" t="str">
        <x:v>US / English</x:v>
      </x:c>
      <x:c r="O20" s="2" t="str">
        <x:v>2024-12-11</x:v>
      </x:c>
      <x:c r="P20" s="2" t="str">
        <x:v>Bleeding Cool: one of Josemaria Casanovas' connecting 'Ultimate Jim Lee X-Men #1 homage' covers.</x:v>
      </x:c>
      <x:c r="Q20" s="2" t="str">
        <x:v>Part of six-panel Casanovas set. Exact street date normalized from dated October 2024 announcement. Connecting panels count as catalog entries; full set is one connected composition. Display image shows the full six-panel promotional composition, not an isolated issue scan.</x:v>
      </x:c>
      <x:c r="R20" s="2" t="str">
        <x:v>Verified</x:v>
      </x:c>
      <x:c r="S20" s="3" t="str">
        <x:v>https://bleedingcool.com/comics/josemaria-casanovas-full-ultimate-jim-lee-x-men-1-homage-cover-set/</x:v>
      </x:c>
      <x:c r="T20" s="2" t="str">
        <x:v>https://www.gamesradar.com/comics/marvel-comics/ultimates-connecting-covers-jim-lee-x-men-homage/</x:v>
      </x:c>
      <x:c r="U20" s="2" t="str">
        <x:v>https://bleedingcool.com/wp-content/uploads/2024/10/Ultimate_Casanovas_ConnectingCovers.jpg</x:v>
      </x:c>
      <x:c r="V20" s="2"/>
      <x:c r="W20" s="2" t="str">
        <x:v>Published</x:v>
      </x:c>
      <x:c r="X20" s="2" t="str">
        <x:v>Source verification 2026-10-13</x:v>
      </x:c>
    </x:row>
    <x:row r="21" ht="46.25" hidden="0">
      <x:c r="A21" s="2" t="str">
        <x:v>CL-XM91-0020</x:v>
      </x:c>
      <x:c r="B21" s="2" t="str">
        <x:v>Ultimate X-Men</x:v>
      </x:c>
      <x:c r="C21" s="2" t="str">
        <x:v>#8</x:v>
      </x:c>
      <x:c r="D21" s="2" t="n">
        <x:v>2024</x:v>
      </x:c>
      <x:c r="E21" s="2" t="str">
        <x:v>Marvel Comics</x:v>
      </x:c>
      <x:c r="F21" s="2" t="str">
        <x:v>Josemaria Casanovas</x:v>
      </x:c>
      <x:c r="G21" s="2" t="str">
        <x:v>Connecting variant (Casanovas Jim Lee X-Men #1 homage set)</x:v>
      </x:c>
      <x:c r="H21" s="2" t="str">
        <x:v>Direct homage</x:v>
      </x:c>
      <x:c r="I21" s="2" t="str">
        <x:v>Ultimate Universe heroes and the Maker</x:v>
      </x:c>
      <x:c r="J21" s="2"/>
      <x:c r="K21" s="2"/>
      <x:c r="L21" s="2"/>
      <x:c r="M21" s="2" t="str">
        <x:v>Variant cover</x:v>
      </x:c>
      <x:c r="N21" s="2" t="str">
        <x:v>US / English</x:v>
      </x:c>
      <x:c r="O21" s="2" t="str">
        <x:v>2024-10-30</x:v>
      </x:c>
      <x:c r="P21" s="2" t="str">
        <x:v>Bleeding Cool: one of Josemaria Casanovas' connecting 'Ultimate Jim Lee X-Men #1 homage' covers.</x:v>
      </x:c>
      <x:c r="Q21" s="2" t="str">
        <x:v>Part of six-panel Casanovas set. Exact street date normalized from dated October 2024 announcement. Connecting panels count as catalog entries; full set is one connected composition. Display image shows the full six-panel promotional composition, not an isolated issue scan.</x:v>
      </x:c>
      <x:c r="R21" s="2" t="str">
        <x:v>Verified</x:v>
      </x:c>
      <x:c r="S21" s="3" t="str">
        <x:v>https://bleedingcool.com/comics/josemaria-casanovas-full-ultimate-jim-lee-x-men-1-homage-cover-set/</x:v>
      </x:c>
      <x:c r="T21" s="2" t="str">
        <x:v>https://www.gamesradar.com/comics/marvel-comics/ultimates-connecting-covers-jim-lee-x-men-homage/</x:v>
      </x:c>
      <x:c r="U21" s="2" t="str">
        <x:v>https://bleedingcool.com/wp-content/uploads/2024/10/Ultimate_Casanovas_ConnectingCovers.jpg</x:v>
      </x:c>
      <x:c r="V21" s="2"/>
      <x:c r="W21" s="2" t="str">
        <x:v>Published</x:v>
      </x:c>
      <x:c r="X21" s="2" t="str">
        <x:v>Source verification 2026-10-13</x:v>
      </x:c>
    </x:row>
    <x:row r="22" ht="46.25" hidden="0">
      <x:c r="A22" s="2" t="str">
        <x:v>CL-XM91-0021</x:v>
      </x:c>
      <x:c r="B22" s="2" t="str">
        <x:v>Ultimates</x:v>
      </x:c>
      <x:c r="C22" s="2" t="str">
        <x:v>#6</x:v>
      </x:c>
      <x:c r="D22" s="2" t="n">
        <x:v>2024</x:v>
      </x:c>
      <x:c r="E22" s="2" t="str">
        <x:v>Marvel Comics</x:v>
      </x:c>
      <x:c r="F22" s="2" t="str">
        <x:v>Josemaria Casanovas</x:v>
      </x:c>
      <x:c r="G22" s="2" t="str">
        <x:v>Connecting variant (Casanovas Jim Lee X-Men #1 homage set)</x:v>
      </x:c>
      <x:c r="H22" s="2" t="str">
        <x:v>Direct homage</x:v>
      </x:c>
      <x:c r="I22" s="2" t="str">
        <x:v>Ultimate Universe heroes and the Maker</x:v>
      </x:c>
      <x:c r="J22" s="2"/>
      <x:c r="K22" s="2"/>
      <x:c r="L22" s="2"/>
      <x:c r="M22" s="2" t="str">
        <x:v>Variant cover</x:v>
      </x:c>
      <x:c r="N22" s="2" t="str">
        <x:v>US / English</x:v>
      </x:c>
      <x:c r="O22" s="2" t="str">
        <x:v>2024-11-06</x:v>
      </x:c>
      <x:c r="P22" s="2" t="str">
        <x:v>Bleeding Cool: one of Josemaria Casanovas' connecting 'Ultimate Jim Lee X-Men #1 homage' covers.</x:v>
      </x:c>
      <x:c r="Q22" s="2" t="str">
        <x:v>Part of six-panel Casanovas set. Exact street date normalized from dated October 2024 announcement. Connecting panels count as catalog entries; full set is one connected composition. Display image shows the full six-panel promotional composition, not an isolated issue scan.</x:v>
      </x:c>
      <x:c r="R22" s="2" t="str">
        <x:v>Verified</x:v>
      </x:c>
      <x:c r="S22" s="3" t="str">
        <x:v>https://bleedingcool.com/comics/josemaria-casanovas-full-ultimate-jim-lee-x-men-1-homage-cover-set/</x:v>
      </x:c>
      <x:c r="T22" s="2" t="str">
        <x:v>https://www.gamesradar.com/comics/marvel-comics/ultimates-connecting-covers-jim-lee-x-men-homage/</x:v>
      </x:c>
      <x:c r="U22" s="2" t="str">
        <x:v>https://bleedingcool.com/wp-content/uploads/2024/10/Ultimate_Casanovas_ConnectingCovers.jpg</x:v>
      </x:c>
      <x:c r="V22" s="2"/>
      <x:c r="W22" s="2" t="str">
        <x:v>Published</x:v>
      </x:c>
      <x:c r="X22" s="2" t="str">
        <x:v>Source verification 2026-10-13</x:v>
      </x:c>
    </x:row>
    <x:row r="23" ht="46.25" hidden="0">
      <x:c r="A23" s="2" t="str">
        <x:v>CL-XM91-0022</x:v>
      </x:c>
      <x:c r="B23" s="2" t="str">
        <x:v>Ultimate Wolverine</x:v>
      </x:c>
      <x:c r="C23" s="2" t="str">
        <x:v>#1</x:v>
      </x:c>
      <x:c r="D23" s="2" t="n">
        <x:v>2025</x:v>
      </x:c>
      <x:c r="E23" s="2" t="str">
        <x:v>Marvel Comics</x:v>
      </x:c>
      <x:c r="F23" s="2" t="str">
        <x:v>Josemaria Casanovas</x:v>
      </x:c>
      <x:c r="G23" s="2" t="str">
        <x:v>Connecting variant (Casanovas Jim Lee X-Men #1 homage set)</x:v>
      </x:c>
      <x:c r="H23" s="2" t="str">
        <x:v>Direct homage</x:v>
      </x:c>
      <x:c r="I23" s="2" t="str">
        <x:v>Ultimate Universe heroes and the Maker</x:v>
      </x:c>
      <x:c r="J23" s="2"/>
      <x:c r="K23" s="2"/>
      <x:c r="L23" s="2"/>
      <x:c r="M23" s="2" t="str">
        <x:v>Variant cover</x:v>
      </x:c>
      <x:c r="N23" s="2" t="str">
        <x:v>US / English</x:v>
      </x:c>
      <x:c r="O23" s="2" t="str">
        <x:v>2025-01-15</x:v>
      </x:c>
      <x:c r="P23" s="2" t="str">
        <x:v>Bleeding Cool: one of Josemaria Casanovas' connecting 'Ultimate Jim Lee X-Men #1 homage' covers.</x:v>
      </x:c>
      <x:c r="Q23" s="2" t="str">
        <x:v>Part of six-panel Casanovas set. Exact street date normalized from dated October 2024 announcement. Connecting panels count as catalog entries; full set is one connected composition. Display image shows the full six-panel promotional composition, not an isolated issue scan.</x:v>
      </x:c>
      <x:c r="R23" s="2" t="str">
        <x:v>Verified</x:v>
      </x:c>
      <x:c r="S23" s="3" t="str">
        <x:v>https://bleedingcool.com/comics/josemaria-casanovas-full-ultimate-jim-lee-x-men-1-homage-cover-set/</x:v>
      </x:c>
      <x:c r="T23" s="2" t="str">
        <x:v>https://www.gamesradar.com/comics/marvel-comics/ultimates-connecting-covers-jim-lee-x-men-homage/</x:v>
      </x:c>
      <x:c r="U23" s="2" t="str">
        <x:v>https://bleedingcool.com/wp-content/uploads/2024/10/Ultimate_Casanovas_ConnectingCovers.jpg</x:v>
      </x:c>
      <x:c r="V23" s="2"/>
      <x:c r="W23" s="2" t="str">
        <x:v>Published</x:v>
      </x:c>
      <x:c r="X23" s="2" t="str">
        <x:v>Source verification 2026-10-13</x:v>
      </x:c>
    </x:row>
    <x:row r="24" ht="35.04999923706055" hidden="0">
      <x:c r="A24" s="2" t="str">
        <x:v>CL-XM91-0023</x:v>
      </x:c>
      <x:c r="B24" s="2" t="str">
        <x:v>X-Men</x:v>
      </x:c>
      <x:c r="C24" s="2" t="str">
        <x:v>#1 (1991) Facsimile Edition (2025)</x:v>
      </x:c>
      <x:c r="D24" s="2" t="n">
        <x:v>2025</x:v>
      </x:c>
      <x:c r="E24" s="2" t="str">
        <x:v>Marvel Comics</x:v>
      </x:c>
      <x:c r="F24" s="2" t="str">
        <x:v>Kaare Andrews</x:v>
      </x:c>
      <x:c r="G24" s="2" t="str">
        <x:v>MegaCon 2025 'Blue Team' foil exclusive (Gold Team companion)</x:v>
      </x:c>
      <x:c r="H24" s="2" t="str">
        <x:v>Needs target review</x:v>
      </x:c>
      <x:c r="I24" s="2"/>
      <x:c r="J24" s="2" t="str">
        <x:v>Unknown Comics</x:v>
      </x:c>
      <x:c r="K24" s="2" t="str">
        <x:v>MegaCon</x:v>
      </x:c>
      <x:c r="L24" s="2"/>
      <x:c r="M24" s="2" t="str">
        <x:v>Foil; connecting</x:v>
      </x:c>
      <x:c r="N24" s="2" t="str">
        <x:v>US / English</x:v>
      </x:c>
      <x:c r="O24" s="2" t="str">
        <x:v>2025-02-05</x:v>
      </x:c>
      <x:c r="P24" s="2" t="str">
        <x:v>Unknown Comics lists Kaare Andrews connecting exclusive covers on the X-Men #1 (1991) facsimile.</x:v>
      </x:c>
      <x:c r="Q24" s="2" t="str">
        <x:v>Exact target remains unconfirmed. Live retailer page shows X-Men #10 Kaare artwork despite title saying #1 facsimile. Preserve named MegaCon edition and verify physical scan before counting as #1 cover homage.</x:v>
      </x:c>
      <x:c r="R24" s="2" t="str">
        <x:v>Needs Review</x:v>
      </x:c>
      <x:c r="S24" s="3" t="str">
        <x:v>https://legendsamarillo.com/products/foil-x-men-1-1991-facsimile-unknown-comic-kaare-andrews-megacon-2025-exclusive-blue-team-var-02-05-2025</x:v>
      </x:c>
      <x:c r="T24" s="2"/>
      <x:c r="U24" s="2"/>
      <x:c r="V24" s="2"/>
      <x:c r="W24" s="2" t="str">
        <x:v>Published</x:v>
      </x:c>
      <x:c r="X24" s="2" t="str">
        <x:v>Source verification 2026-10-13</x:v>
      </x:c>
    </x:row>
    <x:row r="25" ht="70" customHeight="1">
      <x:c r="A25" s="11" t="str">
        <x:v>CL-XM91-0024</x:v>
      </x:c>
      <x:c r="B25" s="11" t="str">
        <x:v>X-Men</x:v>
      </x:c>
      <x:c r="C25" s="11" t="str">
        <x:v>#1 (2021)</x:v>
      </x:c>
      <x:c r="D25" s="11" t="n">
        <x:v>2021</x:v>
      </x:c>
      <x:c r="E25" s="11" t="str">
        <x:v>Marvel Comics</x:v>
      </x:c>
      <x:c r="F25" s="11" t="str">
        <x:v>Juann Cabal; Carmen Carnero; Peach Momoko; Iban Coello; R.B. Silva; Natacha Bustos; Patrick Gleason; Joshua Cassara</x:v>
      </x:c>
      <x:c r="G25" s="11" t="str">
        <x:v>Four Stormbreakers connecting variants</x:v>
      </x:c>
      <x:c r="H25" s="11" t="str">
        <x:v>Direct homage</x:v>
      </x:c>
      <x:c r="I25" s="11" t="str">
        <x:v>Professor X; Marvel Girl; Sunfire; Synch; Cyclops; Wolverine; Rogue; Polaris</x:v>
      </x:c>
      <x:c r="J25" s="11"/>
      <x:c r="K25" s="11"/>
      <x:c r="L25" s="11"/>
      <x:c r="M25" s="11" t="str">
        <x:v>Connecting variants</x:v>
      </x:c>
      <x:c r="N25" s="11" t="str">
        <x:v>US / English</x:v>
      </x:c>
      <x:c r="O25" s="11" t="str">
        <x:v>2021-07-07</x:v>
      </x:c>
      <x:c r="P25" s="11" t="str">
        <x:v>Source identifies or visually supports Jim Lee’s X-Men #1 (1991) composition.</x:v>
      </x:c>
      <x:c r="Q25" s="11" t="str">
        <x:v>Marvel explicitly names the X-Men (1991) #1 target. Four panels form a collaborative composition. Individual panel credits remain distinguishable in artist list.</x:v>
      </x:c>
      <x:c r="R25" s="11" t="str">
        <x:v>Verified</x:v>
      </x:c>
      <x:c r="S25" s="11" t="str">
        <x:v>https://www.marvel.com/amp/articles/comics/new-x-men-team-lineup-announced-x-men-1-2021?linkId=116365401&amp;s=09</x:v>
      </x:c>
      <x:c r="T25" s="11" t="str">
        <x:v>https://freshcomics.us/creator/pepe-larraz</x:v>
      </x:c>
      <x:c r="U25" s="11" t="str">
        <x:v>https://cdn.mos.cms.futurecdn.net/sShofH99AsUUDVPezUVCtX.jpg</x:v>
      </x:c>
      <x:c r="V25" s="11"/>
      <x:c r="W25" s="11" t="str">
        <x:v>Published</x:v>
      </x:c>
      <x:c r="X25" s="11" t="str">
        <x:v>Source verification 2026-10-13</x:v>
      </x:c>
    </x:row>
    <x:row r="26" ht="70" customHeight="1">
      <x:c r="A26" s="11" t="str">
        <x:v>CL-XM91-0025</x:v>
      </x:c>
      <x:c r="B26" s="11" t="str">
        <x:v>Teenage Mutant Ninja Turtles: Mutant Nation</x:v>
      </x:c>
      <x:c r="C26" s="11" t="str">
        <x:v>#1</x:v>
      </x:c>
      <x:c r="D26" s="11" t="n">
        <x:v>2024</x:v>
      </x:c>
      <x:c r="E26" s="11" t="str">
        <x:v>IDW Publishing</x:v>
      </x:c>
      <x:c r="F26" s="11" t="str">
        <x:v>Michael Calero</x:v>
      </x:c>
      <x:c r="G26" s="11" t="str">
        <x:v>Massive Select four-piece connecting exclusive set</x:v>
      </x:c>
      <x:c r="H26" s="11" t="str">
        <x:v>Direct homage</x:v>
      </x:c>
      <x:c r="I26" s="11" t="str">
        <x:v>Teenage Mutant Ninja Turtles ensemble</x:v>
      </x:c>
      <x:c r="J26" s="11" t="str">
        <x:v>Massive Select</x:v>
      </x:c>
      <x:c r="K26" s="11"/>
      <x:c r="L26" s="11" t="str">
        <x:v>500 bundles (retailer-reported)</x:v>
      </x:c>
      <x:c r="M26" s="11" t="str">
        <x:v>Connecting variants</x:v>
      </x:c>
      <x:c r="N26" s="11" t="str">
        <x:v>US / English</x:v>
      </x:c>
      <x:c r="O26" s="11" t="str">
        <x:v>2024-09-18</x:v>
      </x:c>
      <x:c r="P26" s="11" t="str">
        <x:v>Source identifies or visually supports Jim Lee’s X-Men #1 (1991) composition.</x:v>
      </x:c>
      <x:c r="Q26" s="11" t="str">
        <x:v>Print quantity is not documented. Connecting panels are identified; no claim of ownership or availability. Cover RE Massive Publishing Exclusive set #1 – Michael Calero
 Exact individual source image; four versions of the same issue form one connecting composition.</x:v>
      </x:c>
      <x:c r="R26" s="11" t="str">
        <x:v>Verified</x:v>
      </x:c>
      <x:c r="S26" s="11" t="str">
        <x:v>https://bleedingcool.com/comics/jim-lee-x-men-1-homage-teenage-mutant-ninja-turtles-mutant-nation/</x:v>
      </x:c>
      <x:c r="T26" s="11" t="str">
        <x:v>https://comicbookclublive.com/2024/08/27/teenage-mutant-ninja-turtles-mutant-nation-x-men-homage-covers/</x:v>
      </x:c>
      <x:c r="U26" s="11" t="str">
        <x:v>https://i0.wp.com/www.tortuepedia.com/wp-content/uploads/2024/09/Couverture-RE-Massive-Publishing-Michael-Calero-1-TMNT-Mutant-Nation-1-IDW-Publishing-Tortues-Ninja-Turtles-TMNT_1-scaled.jpg?fit=1665%2C2560&amp;ssl=1</x:v>
      </x:c>
      <x:c r="V26" s="11"/>
      <x:c r="W26" s="11" t="str">
        <x:v>Published</x:v>
      </x:c>
      <x:c r="X26" s="11" t="str">
        <x:v>Source verification 2026-10-13</x:v>
      </x:c>
    </x:row>
    <x:row r="27" ht="70" customHeight="1">
      <x:c r="A27" s="11" t="str">
        <x:v>CL-XM91-0026</x:v>
      </x:c>
      <x:c r="B27" s="11" t="str">
        <x:v>Shadowman: Soul Eaters</x:v>
      </x:c>
      <x:c r="C27" s="11" t="str">
        <x:v>#2</x:v>
      </x:c>
      <x:c r="D27" s="11" t="n">
        <x:v>2024</x:v>
      </x:c>
      <x:c r="E27" s="11" t="str">
        <x:v>Valiant / Alien Books</x:v>
      </x:c>
      <x:c r="F27" s="11" t="str">
        <x:v>Richard Ortiz</x:v>
      </x:c>
      <x:c r="G27" s="11" t="str">
        <x:v>Connecting X variant / virgin edition</x:v>
      </x:c>
      <x:c r="H27" s="11" t="str">
        <x:v>Direct homage</x:v>
      </x:c>
      <x:c r="I27" s="11" t="str">
        <x:v>Flamingo; Ivar; Shadowman; Eternal Warrior; Armstrong</x:v>
      </x:c>
      <x:c r="J27" s="11"/>
      <x:c r="K27" s="11"/>
      <x:c r="L27" s="11"/>
      <x:c r="M27" s="11" t="str">
        <x:v>Connecting variants</x:v>
      </x:c>
      <x:c r="N27" s="11" t="str">
        <x:v>US / English</x:v>
      </x:c>
      <x:c r="O27" s="11" t="str">
        <x:v>2024-11-06</x:v>
      </x:c>
      <x:c r="P27" s="11" t="str">
        <x:v>Source identifies or visually supports Jim Lee’s X-Men #1 (1991) composition.</x:v>
      </x:c>
      <x:c r="Q27" s="11" t="str">
        <x:v>One of four connecting panels. Date is initial publisher solicitation; later retailer lists differ for Bloodshot. Virgin editions reuse art; no numerical print run stated. Exact publisher gallery Connecting X variant image; 2024 four-title connecting set. Do not substitute later Dennis Calero covers.</x:v>
      </x:c>
      <x:c r="R27" s="11" t="str">
        <x:v>Verified</x:v>
      </x:c>
      <x:c r="S27" s="11" t="str">
        <x:v>https://comicbookclublive.com/2024/08/22/valiant-x-men-homage-variant-covers-november-exclusive/</x:v>
      </x:c>
      <x:c r="T27" s="11" t="str">
        <x:v>https://bleedingcool.com/comics/jim-lee-x-men-1-homage-across-valiant-comics-november-2024-solicits/</x:v>
      </x:c>
      <x:c r="U27" s="11" t="str">
        <x:v>https://assets.zyrosite.com/cdn-cgi/image/format=auto,w=375,fit=crop/mePO6n2v8yu3jeKR/shadowman---soul-eaters-02-cov-c-YD04QrVLVpHx5V5r.jpg</x:v>
      </x:c>
      <x:c r="V27" s="11"/>
      <x:c r="W27" s="11" t="str">
        <x:v>Published</x:v>
      </x:c>
      <x:c r="X27" s="11" t="str">
        <x:v>Source verification 2026-10-13</x:v>
      </x:c>
    </x:row>
    <x:row r="28" ht="70" customHeight="1">
      <x:c r="A28" s="11" t="str">
        <x:v>CL-XM91-0027</x:v>
      </x:c>
      <x:c r="B28" s="11" t="str">
        <x:v>Black, White &amp; Bloodshot</x:v>
      </x:c>
      <x:c r="C28" s="11" t="str">
        <x:v>#3</x:v>
      </x:c>
      <x:c r="D28" s="11" t="n">
        <x:v>2024</x:v>
      </x:c>
      <x:c r="E28" s="11" t="str">
        <x:v>Valiant / Alien Books</x:v>
      </x:c>
      <x:c r="F28" s="11" t="str">
        <x:v>Richard Ortiz</x:v>
      </x:c>
      <x:c r="G28" s="11" t="str">
        <x:v>Connecting X variant / virgin edition</x:v>
      </x:c>
      <x:c r="H28" s="11" t="str">
        <x:v>Direct homage</x:v>
      </x:c>
      <x:c r="I28" s="11" t="str">
        <x:v>Bloodshot; Livewire; Archer; Punk Mambo</x:v>
      </x:c>
      <x:c r="J28" s="11"/>
      <x:c r="K28" s="11"/>
      <x:c r="L28" s="11"/>
      <x:c r="M28" s="11" t="str">
        <x:v>Connecting variants</x:v>
      </x:c>
      <x:c r="N28" s="11" t="str">
        <x:v>US / English</x:v>
      </x:c>
      <x:c r="O28" s="11" t="str">
        <x:v>2024-11-13</x:v>
      </x:c>
      <x:c r="P28" s="11" t="str">
        <x:v>Source identifies or visually supports Jim Lee’s X-Men #1 (1991) composition.</x:v>
      </x:c>
      <x:c r="Q28" s="11" t="str">
        <x:v>One of four connecting panels. Date is initial publisher solicitation; later retailer lists differ for Bloodshot. Virgin editions reuse art; no numerical print run stated. Exact publisher gallery Connecting X variant image; 2024 four-title connecting set. Do not substitute later Dennis Calero covers.</x:v>
      </x:c>
      <x:c r="R28" s="11" t="str">
        <x:v>Verified</x:v>
      </x:c>
      <x:c r="S28" s="11" t="str">
        <x:v>https://comicbookclublive.com/2024/08/22/valiant-x-men-homage-variant-covers-november-exclusive/</x:v>
      </x:c>
      <x:c r="T28" s="11" t="str">
        <x:v>https://bleedingcool.com/comics/jim-lee-x-men-1-homage-across-valiant-comics-november-2024-solicits/</x:v>
      </x:c>
      <x:c r="U28" s="11" t="str">
        <x:v>https://assets.zyrosite.com/cdn-cgi/image/format=auto,w=375,fit=crop/mePO6n2v8yu3jeKR/black-white-bloodshot-3-cov-d-YKbrGPZe3vh9W468.jpg</x:v>
      </x:c>
      <x:c r="V28" s="11"/>
      <x:c r="W28" s="11" t="str">
        <x:v>Published</x:v>
      </x:c>
      <x:c r="X28" s="11" t="str">
        <x:v>Source verification 2026-10-13</x:v>
      </x:c>
    </x:row>
    <x:row r="29" ht="70" customHeight="1">
      <x:c r="A29" s="11" t="str">
        <x:v>CL-XM91-0028</x:v>
      </x:c>
      <x:c r="B29" s="11" t="str">
        <x:v>Resurgence: X-O Manowar</x:v>
      </x:c>
      <x:c r="C29" s="11" t="str">
        <x:v>#1</x:v>
      </x:c>
      <x:c r="D29" s="11" t="n">
        <x:v>2024</x:v>
      </x:c>
      <x:c r="E29" s="11" t="str">
        <x:v>Valiant / Alien Books</x:v>
      </x:c>
      <x:c r="F29" s="11" t="str">
        <x:v>Richard Ortiz</x:v>
      </x:c>
      <x:c r="G29" s="11" t="str">
        <x:v>Connecting X variant / virgin edition</x:v>
      </x:c>
      <x:c r="H29" s="11" t="str">
        <x:v>Direct homage</x:v>
      </x:c>
      <x:c r="I29" s="11" t="str">
        <x:v>X-O Manowar; Ninjak; Rai</x:v>
      </x:c>
      <x:c r="J29" s="11"/>
      <x:c r="K29" s="11"/>
      <x:c r="L29" s="11"/>
      <x:c r="M29" s="11" t="str">
        <x:v>Connecting variants</x:v>
      </x:c>
      <x:c r="N29" s="11" t="str">
        <x:v>US / English</x:v>
      </x:c>
      <x:c r="O29" s="11" t="str">
        <x:v>2024-11-13</x:v>
      </x:c>
      <x:c r="P29" s="11" t="str">
        <x:v>Source identifies or visually supports Jim Lee’s X-Men #1 (1991) composition.</x:v>
      </x:c>
      <x:c r="Q29" s="11" t="str">
        <x:v>One of four connecting panels. Date is initial publisher solicitation; later retailer lists differ for Bloodshot. Virgin editions reuse art; no numerical print run stated. Exact publisher gallery Connecting X variant image; 2024 four-title connecting set. Do not substitute later Dennis Calero covers.</x:v>
      </x:c>
      <x:c r="R29" s="11" t="str">
        <x:v>Verified</x:v>
      </x:c>
      <x:c r="S29" s="11" t="str">
        <x:v>https://comicbookclublive.com/2024/08/22/valiant-x-men-homage-variant-covers-november-exclusive/</x:v>
      </x:c>
      <x:c r="T29" s="11" t="str">
        <x:v>https://bleedingcool.com/comics/jim-lee-x-men-1-homage-across-valiant-comics-november-2024-solicits/</x:v>
      </x:c>
      <x:c r="U29" s="11" t="str">
        <x:v>https://assets.zyrosite.com/cdn-cgi/image/format=auto,w=375,fit=crop/mePO6n2v8yu3jeKR/x-o-manowar---resurgence-cov-c-AGB4Qq8EwoSzGr2z.jpg</x:v>
      </x:c>
      <x:c r="V29" s="11"/>
      <x:c r="W29" s="11" t="str">
        <x:v>Published</x:v>
      </x:c>
      <x:c r="X29" s="11" t="str">
        <x:v>Source verification 2026-10-13</x:v>
      </x:c>
    </x:row>
    <x:row r="30" ht="70" customHeight="1">
      <x:c r="A30" s="11" t="str">
        <x:v>CL-XM91-0029</x:v>
      </x:c>
      <x:c r="B30" s="11" t="str">
        <x:v>Resurgence of the Valiant Universe</x:v>
      </x:c>
      <x:c r="C30" s="11" t="str">
        <x:v>#3</x:v>
      </x:c>
      <x:c r="D30" s="11" t="n">
        <x:v>2024</x:v>
      </x:c>
      <x:c r="E30" s="11" t="str">
        <x:v>Valiant / Alien Books</x:v>
      </x:c>
      <x:c r="F30" s="11" t="str">
        <x:v>Richard Ortiz</x:v>
      </x:c>
      <x:c r="G30" s="11" t="str">
        <x:v>Connecting X variant / virgin edition</x:v>
      </x:c>
      <x:c r="H30" s="11" t="str">
        <x:v>Direct homage</x:v>
      </x:c>
      <x:c r="I30" s="11" t="str">
        <x:v>Dr. Silk</x:v>
      </x:c>
      <x:c r="J30" s="11"/>
      <x:c r="K30" s="11"/>
      <x:c r="L30" s="11"/>
      <x:c r="M30" s="11" t="str">
        <x:v>Connecting variants</x:v>
      </x:c>
      <x:c r="N30" s="11" t="str">
        <x:v>US / English</x:v>
      </x:c>
      <x:c r="O30" s="11" t="str">
        <x:v>2024-11-20</x:v>
      </x:c>
      <x:c r="P30" s="11" t="str">
        <x:v>Source identifies or visually supports Jim Lee’s X-Men #1 (1991) composition.</x:v>
      </x:c>
      <x:c r="Q30" s="11" t="str">
        <x:v>One of four connecting panels. Date is initial publisher solicitation; later retailer lists differ for Bloodshot. Virgin editions reuse art; no numerical print run stated. Exact publisher gallery Connecting X variant image; 2024 four-title connecting set. Do not substitute later Dennis Calero covers.</x:v>
      </x:c>
      <x:c r="R30" s="11" t="str">
        <x:v>Verified</x:v>
      </x:c>
      <x:c r="S30" s="11" t="str">
        <x:v>https://comicbookclublive.com/2024/08/22/valiant-x-men-homage-variant-covers-november-exclusive/</x:v>
      </x:c>
      <x:c r="T30" s="11" t="str">
        <x:v>https://bleedingcool.com/comics/jim-lee-x-men-1-homage-across-valiant-comics-november-2024-solicits/</x:v>
      </x:c>
      <x:c r="U30" s="11" t="str">
        <x:v>https://assets.zyrosite.com/cdn-cgi/image/format=auto,w=375,fit=crop/mePO6n2v8yu3jeKR/resurgence-3-cov-c-mxB7ozLePQi2rxj7.jpg</x:v>
      </x:c>
      <x:c r="V30" s="11"/>
      <x:c r="W30" s="11" t="str">
        <x:v>Published</x:v>
      </x:c>
      <x:c r="X30" s="11" t="str">
        <x:v>Source verification 2026-10-13</x:v>
      </x:c>
    </x:row>
    <x:row r="31" ht="70" customHeight="1">
      <x:c r="A31" s="11" t="str">
        <x:v>CL-XM91-0030</x:v>
      </x:c>
      <x:c r="B31" s="11" t="str">
        <x:v>The Amazing Spider-Man</x:v>
      </x:c>
      <x:c r="C31" s="11" t="str">
        <x:v>#39</x:v>
      </x:c>
      <x:c r="D31" s="11" t="n">
        <x:v>2023</x:v>
      </x:c>
      <x:c r="E31" s="11" t="str">
        <x:v>Marvel Comics</x:v>
      </x:c>
      <x:c r="F31" s="11" t="str">
        <x:v>Vitale Mangiatordi</x:v>
      </x:c>
      <x:c r="G31" s="11" t="str">
        <x:v>Disney100 X-Men homage; B&amp;W incentive</x:v>
      </x:c>
      <x:c r="H31" s="11" t="str">
        <x:v>Direct homage</x:v>
      </x:c>
      <x:c r="I31" s="11" t="str">
        <x:v>Mickey and friends as X-Men</x:v>
      </x:c>
      <x:c r="J31" s="11"/>
      <x:c r="K31" s="11"/>
      <x:c r="L31" s="11"/>
      <x:c r="M31" s="11" t="str">
        <x:v>Variant cover</x:v>
      </x:c>
      <x:c r="N31" s="11" t="str">
        <x:v>US / English</x:v>
      </x:c>
      <x:c r="O31" s="11"/>
      <x:c r="P31" s="11" t="str">
        <x:v>Source identifies or visually supports Jim Lee’s X-Men #1 (1991) composition.</x:v>
      </x:c>
      <x:c r="Q31" s="11" t="str">
        <x:v>Cover reinterprets Jim Lee’s X-Men #1 character grouping. The later Disney What If? Mickey &amp; Friends Become the X-Men #1 reuses this drawing, not a separate artwork.</x:v>
      </x:c>
      <x:c r="R31" s="11" t="str">
        <x:v>Partial</x:v>
      </x:c>
      <x:c r="S31" s="11" t="str">
        <x:v>https://www.comics.org/issue/2588250/?display=grid</x:v>
      </x:c>
      <x:c r="T31" s="11" t="str">
        <x:v>https://prhcomics.com/wp-content/uploads/2023/08/PREVIEWS2021024_NOV_2023_FINAL.pdf</x:v>
      </x:c>
      <x:c r="U31" s="11" t="str">
        <x:v>https://bigtimecollectibles.com/cdn/shop/files/ASM39.jpg?v=1689458381</x:v>
      </x:c>
      <x:c r="V31" s="11"/>
      <x:c r="W31" s="11" t="str">
        <x:v>Published</x:v>
      </x:c>
      <x:c r="X31" s="11" t="str">
        <x:v>Source verification 2026-10-13</x:v>
      </x:c>
    </x:row>
    <x:row r="32" ht="70" customHeight="1">
      <x:c r="A32" s="11" t="str">
        <x:v>CL-XM91-0031</x:v>
      </x:c>
      <x:c r="B32" s="11" t="str">
        <x:v>X-Men</x:v>
      </x:c>
      <x:c r="C32" s="11" t="str">
        <x:v>#8</x:v>
      </x:c>
      <x:c r="D32" s="11" t="n">
        <x:v>2024</x:v>
      </x:c>
      <x:c r="E32" s="11" t="str">
        <x:v>Marvel Comics</x:v>
      </x:c>
      <x:c r="F32" s="11" t="str">
        <x:v>Chris Giarrusso</x:v>
      </x:c>
      <x:c r="G32" s="11" t="str">
        <x:v>Raid on Graymalkin crossover connecting variant</x:v>
      </x:c>
      <x:c r="H32" s="11" t="str">
        <x:v>Direct homage</x:v>
      </x:c>
      <x:c r="I32" s="11" t="str">
        <x:v>X-Men ensemble</x:v>
      </x:c>
      <x:c r="J32" s="11"/>
      <x:c r="K32" s="11"/>
      <x:c r="L32" s="11"/>
      <x:c r="M32" s="11" t="str">
        <x:v>Connecting variants</x:v>
      </x:c>
      <x:c r="N32" s="11" t="str">
        <x:v>US / English</x:v>
      </x:c>
      <x:c r="O32" s="11" t="str">
        <x:v>2024-12-04</x:v>
      </x:c>
      <x:c r="P32" s="11" t="str">
        <x:v>Source identifies or visually supports Jim Lee’s X-Men #1 (1991) composition.</x:v>
      </x:c>
      <x:c r="Q32" s="11" t="str">
        <x:v>Artist primary site documents dates and panels; retailer explicitly names X-Men #1 Jim Lee homage. Four panels form one connected composition.</x:v>
      </x:c>
      <x:c r="R32" s="11" t="str">
        <x:v>Verified</x:v>
      </x:c>
      <x:c r="S32" s="11" t="str">
        <x:v>https://chrisgiarrusso.com/chris-giarrusso-illustrates-x-men-uncanny-x-men-crossover-connecting-variant-covers/</x:v>
      </x:c>
      <x:c r="T32" s="11" t="str">
        <x:v>https://www.comic-odyssey.com/product/uncanny-x-men-7-chris-giarrusso-connect-var</x:v>
      </x:c>
      <x:c r="U32" s="11" t="str">
        <x:v>https://chrisgiarrusso.com/cg21/wp-content/uploads/2024/12/chris-giarrusso-variant-cover-x-men-8.jpg</x:v>
      </x:c>
      <x:c r="V32" s="11"/>
      <x:c r="W32" s="11" t="str">
        <x:v>Published</x:v>
      </x:c>
      <x:c r="X32" s="11" t="str">
        <x:v>Source verification 2026-10-13</x:v>
      </x:c>
    </x:row>
    <x:row r="33" ht="70" customHeight="1">
      <x:c r="A33" s="11" t="str">
        <x:v>CL-XM91-0032</x:v>
      </x:c>
      <x:c r="B33" s="11" t="str">
        <x:v>Uncanny X-Men</x:v>
      </x:c>
      <x:c r="C33" s="11" t="str">
        <x:v>#7</x:v>
      </x:c>
      <x:c r="D33" s="11" t="n">
        <x:v>2024</x:v>
      </x:c>
      <x:c r="E33" s="11" t="str">
        <x:v>Marvel Comics</x:v>
      </x:c>
      <x:c r="F33" s="11" t="str">
        <x:v>Chris Giarrusso</x:v>
      </x:c>
      <x:c r="G33" s="11" t="str">
        <x:v>Raid on Graymalkin crossover connecting variant</x:v>
      </x:c>
      <x:c r="H33" s="11" t="str">
        <x:v>Direct homage</x:v>
      </x:c>
      <x:c r="I33" s="11" t="str">
        <x:v>X-Men ensemble</x:v>
      </x:c>
      <x:c r="J33" s="11"/>
      <x:c r="K33" s="11"/>
      <x:c r="L33" s="11"/>
      <x:c r="M33" s="11" t="str">
        <x:v>Connecting variants</x:v>
      </x:c>
      <x:c r="N33" s="11" t="str">
        <x:v>US / English</x:v>
      </x:c>
      <x:c r="O33" s="11" t="str">
        <x:v>2024-12-11</x:v>
      </x:c>
      <x:c r="P33" s="11" t="str">
        <x:v>Source identifies or visually supports Jim Lee’s X-Men #1 (1991) composition.</x:v>
      </x:c>
      <x:c r="Q33" s="11" t="str">
        <x:v>Artist primary site documents dates and panels; retailer explicitly names X-Men #1 Jim Lee homage. Four panels form one connected composition.</x:v>
      </x:c>
      <x:c r="R33" s="11" t="str">
        <x:v>Verified</x:v>
      </x:c>
      <x:c r="S33" s="11" t="str">
        <x:v>https://chrisgiarrusso.com/chris-giarrusso-illustrates-x-men-uncanny-x-men-crossover-connecting-variant-covers/</x:v>
      </x:c>
      <x:c r="T33" s="11" t="str">
        <x:v>https://www.comic-odyssey.com/product/uncanny-x-men-7-chris-giarrusso-connect-var</x:v>
      </x:c>
      <x:c r="U33" s="11" t="str">
        <x:v>https://chrisgiarrusso.com/cg21/wp-content/uploads/2024/12/chris-giarrusso-variant-cover-uncanny-x-men-7.jpg</x:v>
      </x:c>
      <x:c r="V33" s="11"/>
      <x:c r="W33" s="11" t="str">
        <x:v>Published</x:v>
      </x:c>
      <x:c r="X33" s="11" t="str">
        <x:v>Source verification 2026-10-13</x:v>
      </x:c>
    </x:row>
    <x:row r="34" ht="70" customHeight="1">
      <x:c r="A34" s="11" t="str">
        <x:v>CL-XM91-0033</x:v>
      </x:c>
      <x:c r="B34" s="11" t="str">
        <x:v>X-Men</x:v>
      </x:c>
      <x:c r="C34" s="11" t="str">
        <x:v>#9</x:v>
      </x:c>
      <x:c r="D34" s="11" t="n">
        <x:v>2024</x:v>
      </x:c>
      <x:c r="E34" s="11" t="str">
        <x:v>Marvel Comics</x:v>
      </x:c>
      <x:c r="F34" s="11" t="str">
        <x:v>Chris Giarrusso</x:v>
      </x:c>
      <x:c r="G34" s="11" t="str">
        <x:v>Raid on Graymalkin crossover connecting variant</x:v>
      </x:c>
      <x:c r="H34" s="11" t="str">
        <x:v>Direct homage</x:v>
      </x:c>
      <x:c r="I34" s="11" t="str">
        <x:v>X-Men ensemble</x:v>
      </x:c>
      <x:c r="J34" s="11"/>
      <x:c r="K34" s="11"/>
      <x:c r="L34" s="11"/>
      <x:c r="M34" s="11" t="str">
        <x:v>Connecting variants</x:v>
      </x:c>
      <x:c r="N34" s="11" t="str">
        <x:v>US / English</x:v>
      </x:c>
      <x:c r="O34" s="11" t="str">
        <x:v>2024-12-25</x:v>
      </x:c>
      <x:c r="P34" s="11" t="str">
        <x:v>Source identifies or visually supports Jim Lee’s X-Men #1 (1991) composition.</x:v>
      </x:c>
      <x:c r="Q34" s="11" t="str">
        <x:v>Artist primary site documents dates and panels; retailer explicitly names X-Men #1 Jim Lee homage. Four panels form one connected composition.</x:v>
      </x:c>
      <x:c r="R34" s="11" t="str">
        <x:v>Verified</x:v>
      </x:c>
      <x:c r="S34" s="11" t="str">
        <x:v>https://chrisgiarrusso.com/chris-giarrusso-illustrates-x-men-uncanny-x-men-crossover-connecting-variant-covers/</x:v>
      </x:c>
      <x:c r="T34" s="11" t="str">
        <x:v>https://www.comic-odyssey.com/product/uncanny-x-men-7-chris-giarrusso-connect-var</x:v>
      </x:c>
      <x:c r="U34" s="11" t="str">
        <x:v>https://chrisgiarrusso.com/cg21/wp-content/uploads/2024/12/chris-giarrusso-variant-cover-uncanny-x-men-9.jpg</x:v>
      </x:c>
      <x:c r="V34" s="11"/>
      <x:c r="W34" s="11" t="str">
        <x:v>Published</x:v>
      </x:c>
      <x:c r="X34" s="11" t="str">
        <x:v>Source verification 2026-10-13</x:v>
      </x:c>
    </x:row>
    <x:row r="35" ht="70" customHeight="1">
      <x:c r="A35" s="11" t="str">
        <x:v>CL-XM91-0034</x:v>
      </x:c>
      <x:c r="B35" s="11" t="str">
        <x:v>Uncanny X-Men</x:v>
      </x:c>
      <x:c r="C35" s="11" t="str">
        <x:v>#8</x:v>
      </x:c>
      <x:c r="D35" s="11" t="n">
        <x:v>2025</x:v>
      </x:c>
      <x:c r="E35" s="11" t="str">
        <x:v>Marvel Comics</x:v>
      </x:c>
      <x:c r="F35" s="11" t="str">
        <x:v>Chris Giarrusso</x:v>
      </x:c>
      <x:c r="G35" s="11" t="str">
        <x:v>Raid on Graymalkin crossover connecting variant</x:v>
      </x:c>
      <x:c r="H35" s="11" t="str">
        <x:v>Direct homage</x:v>
      </x:c>
      <x:c r="I35" s="11" t="str">
        <x:v>X-Men ensemble</x:v>
      </x:c>
      <x:c r="J35" s="11"/>
      <x:c r="K35" s="11"/>
      <x:c r="L35" s="11"/>
      <x:c r="M35" s="11" t="str">
        <x:v>Connecting variants</x:v>
      </x:c>
      <x:c r="N35" s="11" t="str">
        <x:v>US / English</x:v>
      </x:c>
      <x:c r="O35" s="11" t="str">
        <x:v>2025-01-08</x:v>
      </x:c>
      <x:c r="P35" s="11" t="str">
        <x:v>Source identifies or visually supports Jim Lee’s X-Men #1 (1991) composition.</x:v>
      </x:c>
      <x:c r="Q35" s="11" t="str">
        <x:v>Artist primary site documents dates and panels; retailer explicitly names X-Men #1 Jim Lee homage. Four panels form one connected composition.</x:v>
      </x:c>
      <x:c r="R35" s="11" t="str">
        <x:v>Verified</x:v>
      </x:c>
      <x:c r="S35" s="11" t="str">
        <x:v>https://chrisgiarrusso.com/chris-giarrusso-illustrates-x-men-uncanny-x-men-crossover-connecting-variant-covers/</x:v>
      </x:c>
      <x:c r="T35" s="11" t="str">
        <x:v>https://www.comic-odyssey.com/product/uncanny-x-men-7-chris-giarrusso-connect-var</x:v>
      </x:c>
      <x:c r="U35" s="11" t="str">
        <x:v>https://chrisgiarrusso.com/cg21/wp-content/uploads/2025/01/chris-giarrusso-variant-cover-uncanny-xmen-8.jpg</x:v>
      </x:c>
      <x:c r="V35" s="11"/>
      <x:c r="W35" s="11" t="str">
        <x:v>Published</x:v>
      </x:c>
      <x:c r="X35" s="11" t="str">
        <x:v>Source verification 2026-10-13</x:v>
      </x:c>
    </x:row>
    <x:row r="36" ht="70" customHeight="1">
      <x:c r="A36" s="11" t="str">
        <x:v>CL-XM91-0035</x:v>
      </x:c>
      <x:c r="B36" s="11" t="str">
        <x:v>Uncanny X-Men</x:v>
      </x:c>
      <x:c r="C36" s="11" t="str">
        <x:v>#12</x:v>
      </x:c>
      <x:c r="D36" s="11" t="n">
        <x:v>2025</x:v>
      </x:c>
      <x:c r="E36" s="11" t="str">
        <x:v>Marvel Comics</x:v>
      </x:c>
      <x:c r="F36" s="11" t="str">
        <x:v>Chad Hardin</x:v>
      </x:c>
      <x:c r="G36" s="11" t="str">
        <x:v>April Pool’s Day wraparound variant</x:v>
      </x:c>
      <x:c r="H36" s="11" t="str">
        <x:v>Direct homage</x:v>
      </x:c>
      <x:c r="I36" s="11" t="str">
        <x:v>Deadpool and X-Men</x:v>
      </x:c>
      <x:c r="J36" s="11"/>
      <x:c r="K36" s="11"/>
      <x:c r="L36" s="11"/>
      <x:c r="M36" s="11" t="str">
        <x:v>Variant cover</x:v>
      </x:c>
      <x:c r="N36" s="11" t="str">
        <x:v>US / English</x:v>
      </x:c>
      <x:c r="O36" s="11" t="str">
        <x:v>2025-03-26</x:v>
      </x:c>
      <x:c r="P36" s="11" t="str">
        <x:v>Source identifies or visually supports Jim Lee’s X-Men #1 (1991) composition.</x:v>
      </x:c>
      <x:c r="Q36" s="11" t="str">
        <x:v>Artist and distributor identify exact wraparound variant. The composition matches the X-Men #1 gatefold; target attribution also appears in collector catalog. No incentive print quantity stated.</x:v>
      </x:c>
      <x:c r="R36" s="11" t="str">
        <x:v>Partial</x:v>
      </x:c>
      <x:c r="S36" s="11" t="str">
        <x:v>https://hardincomics.com/collections/comics</x:v>
      </x:c>
      <x:c r="T36" s="11" t="str">
        <x:v>https://www.comics.org/issue/2721457/?issue_detail=2</x:v>
      </x:c>
      <x:c r="U36" s="11" t="str">
        <x:v>https://images.penguinrandomhouse.com/cover/75960620917001251</x:v>
      </x:c>
      <x:c r="V36" s="11"/>
      <x:c r="W36" s="11" t="str">
        <x:v>Published</x:v>
      </x:c>
      <x:c r="X36" s="11" t="str">
        <x:v>Source verification 2026-10-13</x:v>
      </x:c>
    </x:row>
    <x:row r="37" ht="70" customHeight="1">
      <x:c r="A37" s="11" t="str">
        <x:v>CL-XM91-0036</x:v>
      </x:c>
      <x:c r="B37" s="11" t="str">
        <x:v>Fame: Satoshi Tajiri</x:v>
      </x:c>
      <x:c r="C37" s="11" t="str">
        <x:v>#1</x:v>
      </x:c>
      <x:c r="D37" s="11" t="n">
        <x:v>2026</x:v>
      </x:c>
      <x:c r="E37" s="11" t="str">
        <x:v>TidalWave Productions</x:v>
      </x:c>
      <x:c r="F37" s="11" t="str">
        <x:v>Matthew Waite</x:v>
      </x:c>
      <x:c r="G37" s="11" t="str">
        <x:v>Uncanny Pocket Monsters connecting SDCC exclusive set</x:v>
      </x:c>
      <x:c r="H37" s="11" t="str">
        <x:v>Direct homage</x:v>
      </x:c>
      <x:c r="I37" s="11" t="str">
        <x:v>Pokémon ensemble</x:v>
      </x:c>
      <x:c r="J37" s="11" t="str">
        <x:v>Collector Cave</x:v>
      </x:c>
      <x:c r="K37" s="11" t="str">
        <x:v>San Diego Comic-Con 2026</x:v>
      </x:c>
      <x:c r="L37" s="11"/>
      <x:c r="M37" s="11" t="str">
        <x:v>Connecting variants</x:v>
      </x:c>
      <x:c r="N37" s="11" t="str">
        <x:v>US / English</x:v>
      </x:c>
      <x:c r="O37" s="11"/>
      <x:c r="P37" s="11" t="str">
        <x:v>Source identifies or visually supports Jim Lee’s X-Men #1 (1991) composition.</x:v>
      </x:c>
      <x:c r="Q37" s="11" t="str">
        <x:v>Contemporary SDCC report explicitly names X-Men #1 homage, artist and exclusive. July convention announcement and August 15 collector release metadata differ; exact edition date and print run left unconfirmed. Exact full-resolution image URL occurs in srcset directly adjacent to caption explicitly naming Collector Cave SDCC 2026 X-Men #1 homage connecting set. Combined promo includes original/reference comparison. Writer announcement July 7 2026 corroborates four connecting covers, booth 1343. Individual image links not separately exposed. Key Collector lists July 2026 SDCC connecting editions limited 75, but do not infer full total print run across finishes.</x:v>
      </x:c>
      <x:c r="R37" s="11" t="str">
        <x:v>Partial</x:v>
      </x:c>
      <x:c r="S37" s="11" t="str">
        <x:v>https://www.firstcomicsnews.com/sdcc-2026-prime-hunting-for-homage-covers/</x:v>
      </x:c>
      <x:c r="T37" s="11" t="str">
        <x:v>https://www.keycollectorcomics.com/issue/fame-satoshi-tajiri-1-36%2C923727/</x:v>
      </x:c>
      <x:c r="U37" s="11" t="str">
        <x:v>https://www.firstcomicsnews.com/wp-content/uploads/2026/07/Untitled-July-13-2026-at-12.16.28-3.jpeg</x:v>
      </x:c>
      <x:c r="V37" s="11"/>
      <x:c r="W37" s="11" t="str">
        <x:v>Published</x:v>
      </x:c>
      <x:c r="X37" s="11" t="str">
        <x:v>Source verification 2026-10-13</x:v>
      </x:c>
    </x:row>
    <x:row r="38" ht="70" customHeight="1">
      <x:c r="A38" s="11" t="str">
        <x:v>CL-XM91-0037</x:v>
      </x:c>
      <x:c r="B38" s="11" t="str">
        <x:v>DNX</x:v>
      </x:c>
      <x:c r="C38" s="11" t="str">
        <x:v>#1</x:v>
      </x:c>
      <x:c r="D38" s="11" t="n">
        <x:v>2026</x:v>
      </x:c>
      <x:c r="E38" s="11" t="str">
        <x:v>Marvel Comics</x:v>
      </x:c>
      <x:c r="F38" s="11" t="str">
        <x:v>Federico Vicentini</x:v>
      </x:c>
      <x:c r="G38" s="11" t="str">
        <x:v>5-part connecting variant — panel 1</x:v>
      </x:c>
      <x:c r="H38" s="11" t="str">
        <x:v>Direct homage</x:v>
      </x:c>
      <x:c r="I38" s="11" t="str">
        <x:v>X-Men; Fantastic Four; 3K</x:v>
      </x:c>
      <x:c r="J38" s="11"/>
      <x:c r="K38" s="11"/>
      <x:c r="L38" s="11"/>
      <x:c r="M38" s="11" t="str">
        <x:v>Connecting variants</x:v>
      </x:c>
      <x:c r="N38" s="11" t="str">
        <x:v>US / English</x:v>
      </x:c>
      <x:c r="O38" s="11" t="str">
        <x:v>2026-09-16</x:v>
      </x:c>
      <x:c r="P38" s="11" t="str">
        <x:v>Source identifies or visually supports Jim Lee’s X-Men #1 (1991) composition.</x:v>
      </x:c>
      <x:c r="Q38" s="11" t="str">
        <x:v>Distributor gives issue street date; retailer explicitly names X-Men #1 Jim Lee target. Panel artwork visually checked. Five parts create one connected composition; Jan 2027 retailer bundle dispatch is not a comic release date.</x:v>
      </x:c>
      <x:c r="R38" s="11" t="str">
        <x:v>Verified</x:v>
      </x:c>
      <x:c r="S38" s="11" t="str">
        <x:v>https://prhcomics.com/book/?isbn=75960621519500151</x:v>
      </x:c>
      <x:c r="T38" s="11" t="str">
        <x:v>https://bigtimecollectibles.com/en-ca/collections/all?page=174</x:v>
      </x:c>
      <x:c r="U38" s="11" t="str">
        <x:v>https://images.penguinrandomhouse.com/cover/75960621519500151</x:v>
      </x:c>
      <x:c r="V38" s="11"/>
      <x:c r="W38" s="11" t="str">
        <x:v>Published</x:v>
      </x:c>
      <x:c r="X38" s="11" t="str">
        <x:v>Source verification 2026-10-13</x:v>
      </x:c>
    </x:row>
    <x:row r="39" ht="70" customHeight="1">
      <x:c r="A39" s="11" t="str">
        <x:v>CL-XM91-0038</x:v>
      </x:c>
      <x:c r="B39" s="11" t="str">
        <x:v>DNX</x:v>
      </x:c>
      <x:c r="C39" s="11" t="str">
        <x:v>#2</x:v>
      </x:c>
      <x:c r="D39" s="11" t="n">
        <x:v>2026</x:v>
      </x:c>
      <x:c r="E39" s="11" t="str">
        <x:v>Marvel Comics</x:v>
      </x:c>
      <x:c r="F39" s="11" t="str">
        <x:v>Federico Vicentini</x:v>
      </x:c>
      <x:c r="G39" s="11" t="str">
        <x:v>5-part connecting variant — panel 2</x:v>
      </x:c>
      <x:c r="H39" s="11" t="str">
        <x:v>Direct homage</x:v>
      </x:c>
      <x:c r="I39" s="11" t="str">
        <x:v>X-Men; Fantastic Four; 3K</x:v>
      </x:c>
      <x:c r="J39" s="11"/>
      <x:c r="K39" s="11"/>
      <x:c r="L39" s="11"/>
      <x:c r="M39" s="11" t="str">
        <x:v>Connecting variants</x:v>
      </x:c>
      <x:c r="N39" s="11" t="str">
        <x:v>US / English</x:v>
      </x:c>
      <x:c r="O39" s="11" t="str">
        <x:v>2026-09-30</x:v>
      </x:c>
      <x:c r="P39" s="11" t="str">
        <x:v>Source identifies or visually supports Jim Lee’s X-Men #1 (1991) composition.</x:v>
      </x:c>
      <x:c r="Q39" s="11" t="str">
        <x:v>Distributor gives issue street date; retailer explicitly names X-Men #1 Jim Lee target. Panel artwork visually checked. Five parts create one connected composition; Jan 2027 retailer bundle dispatch is not a comic release date.</x:v>
      </x:c>
      <x:c r="R39" s="11" t="str">
        <x:v>Verified</x:v>
      </x:c>
      <x:c r="S39" s="11" t="str">
        <x:v>https://prhcomics.com/book/?isbn=75960621519500231</x:v>
      </x:c>
      <x:c r="T39" s="11" t="str">
        <x:v>https://bigtimecollectibles.com/en-ca/collections/all?page=174</x:v>
      </x:c>
      <x:c r="U39" s="11" t="str">
        <x:v>https://images.penguinrandomhouse.com/cover/75960621519500231</x:v>
      </x:c>
      <x:c r="V39" s="11"/>
      <x:c r="W39" s="11" t="str">
        <x:v>Published</x:v>
      </x:c>
      <x:c r="X39" s="11" t="str">
        <x:v>Source verification 2026-10-13</x:v>
      </x:c>
    </x:row>
    <x:row r="40" ht="70" customHeight="1">
      <x:c r="A40" s="11" t="str">
        <x:v>CL-XM91-0039</x:v>
      </x:c>
      <x:c r="B40" s="11" t="str">
        <x:v>DNX</x:v>
      </x:c>
      <x:c r="C40" s="11" t="str">
        <x:v>#3</x:v>
      </x:c>
      <x:c r="D40" s="11" t="n">
        <x:v>2026</x:v>
      </x:c>
      <x:c r="E40" s="11" t="str">
        <x:v>Marvel Comics</x:v>
      </x:c>
      <x:c r="F40" s="11" t="str">
        <x:v>Federico Vicentini</x:v>
      </x:c>
      <x:c r="G40" s="11" t="str">
        <x:v>5-part connecting variant — panel 3</x:v>
      </x:c>
      <x:c r="H40" s="11" t="str">
        <x:v>Direct homage</x:v>
      </x:c>
      <x:c r="I40" s="11" t="str">
        <x:v>X-Men; Fantastic Four; 3K</x:v>
      </x:c>
      <x:c r="J40" s="11"/>
      <x:c r="K40" s="11"/>
      <x:c r="L40" s="11"/>
      <x:c r="M40" s="11" t="str">
        <x:v>Connecting variants</x:v>
      </x:c>
      <x:c r="N40" s="11" t="str">
        <x:v>US / English</x:v>
      </x:c>
      <x:c r="O40" s="11" t="str">
        <x:v>2026-10-14</x:v>
      </x:c>
      <x:c r="P40" s="11" t="str">
        <x:v>Source identifies or visually supports Jim Lee’s X-Men #1 (1991) composition.</x:v>
      </x:c>
      <x:c r="Q40" s="11" t="str">
        <x:v>Distributor gives issue street date; retailer explicitly names X-Men #1 Jim Lee target. Panel artwork visually checked. Five parts create one connected composition; Jan 2027 retailer bundle dispatch is not a comic release date.</x:v>
      </x:c>
      <x:c r="R40" s="11" t="str">
        <x:v>Verified</x:v>
      </x:c>
      <x:c r="S40" s="11" t="str">
        <x:v>https://prhcomics.com/book/?isbn=75960621519500331</x:v>
      </x:c>
      <x:c r="T40" s="11" t="str">
        <x:v>https://bigtimecollectibles.com/en-ca/collections/all?page=174</x:v>
      </x:c>
      <x:c r="U40" s="11" t="str">
        <x:v>https://images.penguinrandomhouse.com/cover/75960621519500331</x:v>
      </x:c>
      <x:c r="V40" s="11"/>
      <x:c r="W40" s="11" t="str">
        <x:v>Upcoming</x:v>
      </x:c>
      <x:c r="X40" s="11" t="str">
        <x:v>Source verification 2026-10-13</x:v>
      </x:c>
    </x:row>
    <x:row r="41" ht="70" customHeight="1">
      <x:c r="A41" s="11" t="str">
        <x:v>CL-XM91-0040</x:v>
      </x:c>
      <x:c r="B41" s="11" t="str">
        <x:v>DNX</x:v>
      </x:c>
      <x:c r="C41" s="11" t="str">
        <x:v>#4</x:v>
      </x:c>
      <x:c r="D41" s="11" t="n">
        <x:v>2026</x:v>
      </x:c>
      <x:c r="E41" s="11" t="str">
        <x:v>Marvel Comics</x:v>
      </x:c>
      <x:c r="F41" s="11" t="str">
        <x:v>Federico Vicentini</x:v>
      </x:c>
      <x:c r="G41" s="11" t="str">
        <x:v>5-part connecting variant — panel 4</x:v>
      </x:c>
      <x:c r="H41" s="11" t="str">
        <x:v>Direct homage</x:v>
      </x:c>
      <x:c r="I41" s="11" t="str">
        <x:v>X-Men; Fantastic Four; 3K</x:v>
      </x:c>
      <x:c r="J41" s="11"/>
      <x:c r="K41" s="11"/>
      <x:c r="L41" s="11"/>
      <x:c r="M41" s="11" t="str">
        <x:v>Connecting variants</x:v>
      </x:c>
      <x:c r="N41" s="11" t="str">
        <x:v>US / English</x:v>
      </x:c>
      <x:c r="O41" s="11" t="str">
        <x:v>2026-11-04</x:v>
      </x:c>
      <x:c r="P41" s="11" t="str">
        <x:v>Source identifies or visually supports Jim Lee’s X-Men #1 (1991) composition.</x:v>
      </x:c>
      <x:c r="Q41" s="11" t="str">
        <x:v>Distributor gives issue street date; retailer explicitly names X-Men #1 Jim Lee target. Panel artwork visually checked. Five parts create one connected composition; Jan 2027 retailer bundle dispatch is not a comic release date.</x:v>
      </x:c>
      <x:c r="R41" s="11" t="str">
        <x:v>Verified</x:v>
      </x:c>
      <x:c r="S41" s="11" t="str">
        <x:v>https://prhcomics.com/book/?isbn=75960621519500431</x:v>
      </x:c>
      <x:c r="T41" s="11" t="str">
        <x:v>https://bigtimecollectibles.com/en-ca/collections/all?page=174</x:v>
      </x:c>
      <x:c r="U41" s="11" t="str">
        <x:v>https://images.penguinrandomhouse.com/cover/75960621519500431</x:v>
      </x:c>
      <x:c r="V41" s="11"/>
      <x:c r="W41" s="11" t="str">
        <x:v>Upcoming</x:v>
      </x:c>
      <x:c r="X41" s="11" t="str">
        <x:v>Source verification 2026-10-13</x:v>
      </x:c>
    </x:row>
    <x:row r="42" ht="70" customHeight="1">
      <x:c r="A42" s="11" t="str">
        <x:v>CL-XM91-0041</x:v>
      </x:c>
      <x:c r="B42" s="11" t="str">
        <x:v>DNX</x:v>
      </x:c>
      <x:c r="C42" s="11" t="str">
        <x:v>#5</x:v>
      </x:c>
      <x:c r="D42" s="11" t="n">
        <x:v>2026</x:v>
      </x:c>
      <x:c r="E42" s="11" t="str">
        <x:v>Marvel Comics</x:v>
      </x:c>
      <x:c r="F42" s="11" t="str">
        <x:v>Federico Vicentini</x:v>
      </x:c>
      <x:c r="G42" s="11" t="str">
        <x:v>5-part connecting variant — panel 5</x:v>
      </x:c>
      <x:c r="H42" s="11" t="str">
        <x:v>Direct homage</x:v>
      </x:c>
      <x:c r="I42" s="11" t="str">
        <x:v>X-Men; Fantastic Four; 3K</x:v>
      </x:c>
      <x:c r="J42" s="11"/>
      <x:c r="K42" s="11"/>
      <x:c r="L42" s="11"/>
      <x:c r="M42" s="11" t="str">
        <x:v>Connecting variants</x:v>
      </x:c>
      <x:c r="N42" s="11" t="str">
        <x:v>US / English</x:v>
      </x:c>
      <x:c r="O42" s="11" t="str">
        <x:v>2026-11-18</x:v>
      </x:c>
      <x:c r="P42" s="11" t="str">
        <x:v>Source identifies or visually supports Jim Lee’s X-Men #1 (1991) composition.</x:v>
      </x:c>
      <x:c r="Q42" s="11" t="str">
        <x:v>Distributor gives issue street date; retailer explicitly names X-Men #1 Jim Lee target. Panel artwork visually checked. Five parts create one connected composition; Jan 2027 retailer bundle dispatch is not a comic release date.</x:v>
      </x:c>
      <x:c r="R42" s="11" t="str">
        <x:v>Verified</x:v>
      </x:c>
      <x:c r="S42" s="11" t="str">
        <x:v>https://prhcomics.com/book/?isbn=75960621519500531</x:v>
      </x:c>
      <x:c r="T42" s="11" t="str">
        <x:v>https://bigtimecollectibles.com/en-ca/collections/all?page=174</x:v>
      </x:c>
      <x:c r="U42" s="11" t="str">
        <x:v>https://images.penguinrandomhouse.com/cover/75960621519500531</x:v>
      </x:c>
      <x:c r="V42" s="11"/>
      <x:c r="W42" s="11" t="str">
        <x:v>Upcoming</x:v>
      </x:c>
      <x:c r="X42" s="11" t="str">
        <x:v>Source verification 2026-10-13</x:v>
      </x:c>
    </x:row>
  </x:sheetData>
  <x:conditionalFormatting sqref="R2:R24">
    <x:cfRule type="cellIs" dxfId="7" priority="2" aboveAverage="0" percent="0" bottom="0" operator="equal" rank="0" equalAverage="0">
      <x:formula>"Verified"</x:formula>
    </x:cfRule>
    <x:cfRule type="cellIs" dxfId="8" priority="3" aboveAverage="0" percent="0" bottom="0" operator="equal" rank="0" equalAverage="0">
      <x:formula>"Partial"</x:formula>
    </x:cfRule>
    <x:cfRule type="cellIs" dxfId="9"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24">
      <x:formula1>"Verified,Partial,Needs Review"</x:formula1>
      <x:formula2>0</x:formula2>
    </x:dataValidation>
  </x:dataValidations>
  <x:hyperlinks>
    <x:hyperlink xmlns:r="http://schemas.openxmlformats.org/officeDocument/2006/relationships" ref="S2" r:id="Rb5d80ce94fd341f0"/>
    <x:hyperlink xmlns:r="http://schemas.openxmlformats.org/officeDocument/2006/relationships" ref="T2" r:id="Rf5a801e859f247e5"/>
    <x:hyperlink xmlns:r="http://schemas.openxmlformats.org/officeDocument/2006/relationships" ref="S3" r:id="Rafef5065b0c34df0"/>
    <x:hyperlink xmlns:r="http://schemas.openxmlformats.org/officeDocument/2006/relationships" ref="T3" r:id="R940df33c30e8431e"/>
    <x:hyperlink xmlns:r="http://schemas.openxmlformats.org/officeDocument/2006/relationships" ref="S4" r:id="R89126a934a7a47fe"/>
    <x:hyperlink xmlns:r="http://schemas.openxmlformats.org/officeDocument/2006/relationships" ref="T4" r:id="R27928ce910bd4213"/>
    <x:hyperlink xmlns:r="http://schemas.openxmlformats.org/officeDocument/2006/relationships" ref="S5" r:id="R93da025d7dc14ba5"/>
    <x:hyperlink xmlns:r="http://schemas.openxmlformats.org/officeDocument/2006/relationships" ref="T5" r:id="R70b67bd650924eb3"/>
    <x:hyperlink xmlns:r="http://schemas.openxmlformats.org/officeDocument/2006/relationships" ref="S6" r:id="Rd39fe7f1ce754a2e"/>
    <x:hyperlink xmlns:r="http://schemas.openxmlformats.org/officeDocument/2006/relationships" ref="T6" r:id="R97d6bd710be841f7"/>
    <x:hyperlink xmlns:r="http://schemas.openxmlformats.org/officeDocument/2006/relationships" ref="S7" r:id="Ra48106d5a52f481a"/>
    <x:hyperlink xmlns:r="http://schemas.openxmlformats.org/officeDocument/2006/relationships" ref="T7" r:id="R714df9012bea4907"/>
    <x:hyperlink xmlns:r="http://schemas.openxmlformats.org/officeDocument/2006/relationships" ref="S8" r:id="Rdae2ed1322014938"/>
    <x:hyperlink xmlns:r="http://schemas.openxmlformats.org/officeDocument/2006/relationships" ref="T8" r:id="R808bb548894a4bb4"/>
    <x:hyperlink xmlns:r="http://schemas.openxmlformats.org/officeDocument/2006/relationships" ref="S9" r:id="R0866f9febfa14f2a"/>
    <x:hyperlink xmlns:r="http://schemas.openxmlformats.org/officeDocument/2006/relationships" ref="T9" r:id="R2a7a6de5e54e4d5d"/>
    <x:hyperlink xmlns:r="http://schemas.openxmlformats.org/officeDocument/2006/relationships" ref="S10" r:id="Raa2335fa520b4373"/>
    <x:hyperlink xmlns:r="http://schemas.openxmlformats.org/officeDocument/2006/relationships" ref="S11" r:id="R48b92943ddd44450"/>
    <x:hyperlink xmlns:r="http://schemas.openxmlformats.org/officeDocument/2006/relationships" ref="S12" r:id="Raf1ba875811a48d8"/>
    <x:hyperlink xmlns:r="http://schemas.openxmlformats.org/officeDocument/2006/relationships" ref="S13" r:id="R9bbe7cee036a4e43"/>
    <x:hyperlink xmlns:r="http://schemas.openxmlformats.org/officeDocument/2006/relationships" ref="T13" r:id="Rd7ecd84bacde40e5"/>
    <x:hyperlink xmlns:r="http://schemas.openxmlformats.org/officeDocument/2006/relationships" ref="S14" r:id="R15d82eeec1be408c"/>
    <x:hyperlink xmlns:r="http://schemas.openxmlformats.org/officeDocument/2006/relationships" ref="S15" r:id="R07900f3eafa74b29"/>
    <x:hyperlink xmlns:r="http://schemas.openxmlformats.org/officeDocument/2006/relationships" ref="S16" r:id="Rff3d6c5e44b1481b"/>
    <x:hyperlink xmlns:r="http://schemas.openxmlformats.org/officeDocument/2006/relationships" ref="S17" r:id="Rc9150f7ba0204eff"/>
    <x:hyperlink xmlns:r="http://schemas.openxmlformats.org/officeDocument/2006/relationships" ref="S18" r:id="R0d91d67643374de4"/>
    <x:hyperlink xmlns:r="http://schemas.openxmlformats.org/officeDocument/2006/relationships" ref="S19" r:id="Ra0cad63c66eb4bf4"/>
    <x:hyperlink xmlns:r="http://schemas.openxmlformats.org/officeDocument/2006/relationships" ref="S20" r:id="Rc13183c786c14f84"/>
    <x:hyperlink xmlns:r="http://schemas.openxmlformats.org/officeDocument/2006/relationships" ref="S21" r:id="R773d3ec10c9546cb"/>
    <x:hyperlink xmlns:r="http://schemas.openxmlformats.org/officeDocument/2006/relationships" ref="S22" r:id="Rd0f02cf670134bc7"/>
    <x:hyperlink xmlns:r="http://schemas.openxmlformats.org/officeDocument/2006/relationships" ref="S23" r:id="R5631f1fc7bb0442d"/>
    <x:hyperlink xmlns:r="http://schemas.openxmlformats.org/officeDocument/2006/relationships" ref="S24" r:id="R8937359aede74d43"/>
  </x:hyperlinks>
  <x:pageMargins left="0.7" right="0.7" top="0.75" bottom="0.75" header="0.3" footer="0.3"/>
  <x:tableParts count="1">
    <x:tablePart xmlns:r="http://schemas.openxmlformats.org/officeDocument/2006/relationships" r:id="R1f3e50304a954020"/>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17.350000381469727" hidden="0">
      <x:c r="A1" s="4" t="s">
        <x:v>24</x:v>
      </x:c>
      <x:c r="B1" s="5"/>
      <x:c r="C1" s="5"/>
    </x:row>
    <x:row r="2" ht="15" hidden="0">
      <x:c r="A2" s="6" t="s">
        <x:v>25</x:v>
      </x:c>
      <x:c r="B2" s="5"/>
      <x:c r="C2" s="5"/>
    </x:row>
    <x:row r="3" ht="15" hidden="0">
      <x:c r="A3" s="7" t="str">
        <x:v>Updated October 14, 2026. Counts include retained reference rows; gallery exclusions are documented in Research Log.</x:v>
      </x:c>
      <x:c r="B3" s="5"/>
      <x:c r="C3" s="5"/>
    </x:row>
    <x:row r="4" ht="15" hidden="0">
      <x:c r="A4" s="5"/>
      <x:c r="B4" s="5"/>
      <x:c r="C4" s="5"/>
    </x:row>
    <x:row r="5" ht="15" hidden="0">
      <x:c r="A5" s="8" t="s">
        <x:v>26</x:v>
      </x:c>
      <x:c r="B5" s="8" t="s">
        <x:v>27</x:v>
      </x:c>
      <x:c r="C5" s="8" t="s">
        <x:v>28</x:v>
      </x:c>
    </x:row>
    <x:row r="6" ht="15" hidden="0">
      <x:c r="A6" s="5" t="s">
        <x:v>29</x:v>
      </x:c>
      <x:c r="B6" s="5" t="n">
        <x:f aca="0">COUNTA(Catalog!A2:A224)</x:f>
        <x:v>41</x:v>
      </x:c>
      <x:c r="C6" s="5"/>
    </x:row>
    <x:row r="7" ht="15" hidden="0">
      <x:c r="A7" s="5" t="s">
        <x:v>30</x:v>
      </x:c>
      <x:c r="B7" s="5" t="n">
        <x:f aca="0">COUNTA('Research Log'!A2:A500)</x:f>
        <x:v>55</x:v>
      </x:c>
      <x:c r="C7" s="5"/>
    </x:row>
    <x:row r="8" ht="15" hidden="0">
      <x:c r="A8" s="5" t="s">
        <x:v>31</x:v>
      </x:c>
      <x:c r="B8" s="5" t="n">
        <x:f aca="0">MIN(Catalog!D2:D224)</x:f>
        <x:v>1991</x:v>
      </x:c>
      <x:c r="C8" s="5"/>
    </x:row>
    <x:row r="9" ht="15" hidden="0">
      <x:c r="A9" s="5" t="s">
        <x:v>32</x:v>
      </x:c>
      <x:c r="B9" s="5" t="n">
        <x:f aca="0">MAX(Catalog!D2:D224)</x:f>
        <x:v>2026</x:v>
      </x:c>
      <x:c r="C9" s="5"/>
    </x:row>
    <x:row r="10" ht="15" hidden="0">
      <x:c r="A10" s="5"/>
      <x:c r="B10" s="5"/>
      <x:c r="C10" s="5"/>
    </x:row>
    <x:row r="11" ht="15" hidden="0">
      <x:c r="A11" s="8" t="s">
        <x:v>17</x:v>
      </x:c>
      <x:c r="B11" s="8" t="s">
        <x:v>27</x:v>
      </x:c>
      <x:c r="C11" s="8" t="s">
        <x:v>28</x:v>
      </x:c>
    </x:row>
    <x:row r="12" ht="15" hidden="0">
      <x:c r="A12" s="5" t="s">
        <x:v>33</x:v>
      </x:c>
      <x:c r="B12" s="5" t="n">
        <x:f aca="0">COUNTIF(Catalog!R2:R224,"Verified")</x:f>
        <x:v>31</x:v>
      </x:c>
      <x:c r="C12" s="9" t="n">
        <x:f aca="0">IF($B$6=0,0,B12/$B$6)</x:f>
        <x:v>0.7560975609756098</x:v>
      </x:c>
    </x:row>
    <x:row r="13" ht="15" hidden="0">
      <x:c r="A13" s="5" t="s">
        <x:v>34</x:v>
      </x:c>
      <x:c r="B13" s="5" t="n">
        <x:f aca="0">COUNTIF(Catalog!R2:R224,"Partial")</x:f>
        <x:v>3</x:v>
      </x:c>
      <x:c r="C13" s="9" t="n">
        <x:f aca="0">IF($B$6=0,0,B13/$B$6)</x:f>
        <x:v>0.07317073170731707</x:v>
      </x:c>
    </x:row>
    <x:row r="14" ht="15" hidden="0">
      <x:c r="A14" s="5" t="s">
        <x:v>35</x:v>
      </x:c>
      <x:c r="B14" s="5" t="n">
        <x:f aca="0">COUNTIF(Catalog!R2:R224,"Needs Review")</x:f>
        <x:v>7</x:v>
      </x:c>
      <x:c r="C14" s="9" t="n">
        <x:f aca="0">IF($B$6=0,0,B14/$B$6)</x:f>
        <x:v>0.17073170731707318</x:v>
      </x:c>
    </x:row>
    <x:row r="15" ht="15" hidden="0">
      <x:c r="A15" s="5"/>
      <x:c r="B15" s="5"/>
      <x:c r="C15" s="5"/>
    </x:row>
    <x:row r="16" ht="15" hidden="0">
      <x:c r="A16" s="8" t="s">
        <x:v>36</x:v>
      </x:c>
      <x:c r="B16" s="8" t="s">
        <x:v>27</x:v>
      </x:c>
      <x:c r="C16" s="8" t="s">
        <x:v>28</x:v>
      </x:c>
    </x:row>
    <x:row r="17" ht="15" hidden="0">
      <x:c r="A17" s="5" t="s">
        <x:v>37</x:v>
      </x:c>
      <x:c r="B17" s="5" t="n">
        <x:f aca="0">COUNTIF(Catalog!H2:H224,"Direct homage")</x:f>
        <x:v>33</x:v>
      </x:c>
      <x:c r="C17" s="9" t="n">
        <x:f aca="0">IF($B$6=0,0,B17/$B$6)</x:f>
        <x:v>0.8048780487804879</x:v>
      </x:c>
    </x:row>
    <x:row r="18" ht="15" hidden="0">
      <x:c r="A18" s="5" t="s">
        <x:v>38</x:v>
      </x:c>
      <x:c r="B18" s="5" t="n">
        <x:f aca="0">COUNTIF(Catalog!H2:H224,"Needs target review")</x:f>
        <x:v>2</x:v>
      </x:c>
      <x:c r="C18" s="9" t="n">
        <x:f aca="0">IF($B$6=0,0,B18/$B$6)</x:f>
        <x:v>0.04878048780487805</x:v>
      </x:c>
    </x:row>
    <x:row r="19" ht="15" hidden="0">
      <x:c r="A19" s="5" t="s">
        <x:v>39</x:v>
      </x:c>
      <x:c r="B19" s="5" t="n">
        <x:f aca="0">COUNTIF(Catalog!H2:H224,"Parody / homage")</x:f>
        <x:v>1</x:v>
      </x:c>
      <x:c r="C19" s="9" t="n">
        <x:f aca="0">IF($B$6=0,0,B19/$B$6)</x:f>
        <x:v>0.024390243902439025</x:v>
      </x:c>
    </x:row>
    <x:row r="20" ht="15" hidden="0">
      <x:c r="A20" s="5"/>
      <x:c r="B20" s="5"/>
      <x:c r="C20" s="5"/>
    </x:row>
    <x:row r="21" ht="15" hidden="0">
      <x:c r="A21" s="8" t="s">
        <x:v>40</x:v>
      </x:c>
      <x:c r="B21" s="8" t="s">
        <x:v>27</x:v>
      </x:c>
      <x:c r="C21" s="8" t="s">
        <x:v>28</x:v>
      </x:c>
    </x:row>
    <x:row r="22" ht="15" hidden="0">
      <x:c r="A22" s="5" t="s">
        <x:v>41</x:v>
      </x:c>
      <x:c r="B22" s="5" t="n">
        <x:f aca="0">COUNTIFS(Catalog!D2:D224,"&gt;=1960",Catalog!D2:D224,"&lt;1970")</x:f>
        <x:v>0</x:v>
      </x:c>
      <x:c r="C22" s="9" t="n">
        <x:f aca="0">IF($B$6=0,0,B22/$B$6)</x:f>
        <x:v>0</x:v>
      </x:c>
    </x:row>
    <x:row r="23" ht="15" hidden="0">
      <x:c r="A23" s="5" t="s">
        <x:v>42</x:v>
      </x:c>
      <x:c r="B23" s="5" t="n">
        <x:f aca="0">COUNTIFS(Catalog!D2:D224,"&gt;=1970",Catalog!D2:D224,"&lt;1980")</x:f>
        <x:v>0</x:v>
      </x:c>
      <x:c r="C23" s="9" t="n">
        <x:f aca="0">IF($B$6=0,0,B23/$B$6)</x:f>
        <x:v>0</x:v>
      </x:c>
    </x:row>
    <x:row r="24" ht="15" hidden="0">
      <x:c r="A24" s="5" t="s">
        <x:v>43</x:v>
      </x:c>
      <x:c r="B24" s="5" t="n">
        <x:f aca="0">COUNTIFS(Catalog!D2:D224,"&gt;=1980",Catalog!D2:D224,"&lt;1990")</x:f>
        <x:v>0</x:v>
      </x:c>
      <x:c r="C24" s="9" t="n">
        <x:f aca="0">IF($B$6=0,0,B24/$B$6)</x:f>
        <x:v>0</x:v>
      </x:c>
    </x:row>
    <x:row r="25" ht="15" hidden="0">
      <x:c r="A25" s="5" t="s">
        <x:v>44</x:v>
      </x:c>
      <x:c r="B25" s="5" t="n">
        <x:f aca="0">COUNTIFS(Catalog!D2:D224,"&gt;=1990",Catalog!D2:D224,"&lt;2000")</x:f>
        <x:v>1</x:v>
      </x:c>
      <x:c r="C25" s="9" t="n">
        <x:f aca="0">IF($B$6=0,0,B25/$B$6)</x:f>
        <x:v>0.024390243902439025</x:v>
      </x:c>
    </x:row>
    <x:row r="26" ht="15" hidden="0">
      <x:c r="A26" s="5" t="s">
        <x:v>45</x:v>
      </x:c>
      <x:c r="B26" s="5" t="n">
        <x:f aca="0">COUNTIFS(Catalog!D2:D224,"&gt;=2000",Catalog!D2:D224,"&lt;2010")</x:f>
        <x:v>1</x:v>
      </x:c>
      <x:c r="C26" s="9" t="n">
        <x:f aca="0">IF($B$6=0,0,B26/$B$6)</x:f>
        <x:v>0.024390243902439025</x:v>
      </x:c>
    </x:row>
    <x:row r="27" ht="15" hidden="0">
      <x:c r="A27" s="5" t="s">
        <x:v>46</x:v>
      </x:c>
      <x:c r="B27" s="5" t="n">
        <x:f aca="0">COUNTIFS(Catalog!D2:D224,"&gt;=2010",Catalog!D2:D224,"&lt;2020")</x:f>
        <x:v>5</x:v>
      </x:c>
      <x:c r="C27" s="9" t="n">
        <x:f aca="0">IF($B$6=0,0,B27/$B$6)</x:f>
        <x:v>0.12195121951219512</x:v>
      </x:c>
    </x:row>
    <x:row r="28" ht="15" hidden="0">
      <x:c r="A28" s="5" t="s">
        <x:v>47</x:v>
      </x:c>
      <x:c r="B28" s="5" t="n">
        <x:f aca="0">COUNTIFS(Catalog!D2:D224,"&gt;=2020",Catalog!D2:D224,"&lt;2030")</x:f>
        <x:v>34</x:v>
      </x:c>
      <x:c r="C28" s="9" t="n">
        <x:f aca="0">IF($B$6=0,0,B28/$B$6)</x:f>
        <x:v>0.8292682926829268</x:v>
      </x:c>
    </x:row>
    <x:row r="29" ht="15" hidden="0">
      <x:c r="A29" s="5"/>
      <x:c r="B29" s="5"/>
      <x:c r="C29" s="5"/>
    </x:row>
    <x:row r="30" ht="15" hidden="0">
      <x:c r="A30" s="8" t="s">
        <x:v>4</x:v>
      </x:c>
      <x:c r="B30" s="8" t="s">
        <x:v>27</x:v>
      </x:c>
      <x:c r="C30" s="8" t="s">
        <x:v>28</x:v>
      </x:c>
    </x:row>
    <x:row r="31" ht="15" hidden="0">
      <x:c r="A31" s="5" t="s">
        <x:v>48</x:v>
      </x:c>
      <x:c r="B31" s="5" t="n">
        <x:f aca="0">COUNTIF(Catalog!E2:E224,"Marvel Comics")</x:f>
        <x:v>24</x:v>
      </x:c>
      <x:c r="C31" s="9" t="n">
        <x:f aca="0">IF($B$6=0,0,B31/$B$6)</x:f>
        <x:v>0.5853658536585366</x:v>
      </x:c>
    </x:row>
    <x:row r="32" ht="15" hidden="0">
      <x:c r="A32" s="5" t="s">
        <x:v>49</x:v>
      </x:c>
      <x:c r="B32" s="5" t="n">
        <x:f aca="0">COUNTIF(Catalog!E2:E224,"Dynamite Entertainment")</x:f>
        <x:v>4</x:v>
      </x:c>
      <x:c r="C32" s="9" t="n">
        <x:f aca="0">IF($B$6=0,0,B32/$B$6)</x:f>
        <x:v>0.0975609756097561</x:v>
      </x:c>
    </x:row>
    <x:row r="33" ht="15" hidden="0">
      <x:c r="A33" s="5" t="s">
        <x:v>50</x:v>
      </x:c>
      <x:c r="B33" s="5" t="n">
        <x:f aca="0">COUNTIF(Catalog!E2:E224,"BOOM! Studios")</x:f>
        <x:v>3</x:v>
      </x:c>
      <x:c r="C33" s="9" t="n">
        <x:f aca="0">IF($B$6=0,0,B33/$B$6)</x:f>
        <x:v>0.07317073170731707</x:v>
      </x:c>
    </x:row>
    <x:row r="34" ht="15" hidden="0">
      <x:c r="A34" s="5" t="s">
        <x:v>51</x:v>
      </x:c>
      <x:c r="B34" s="5" t="n">
        <x:f aca="0">COUNTIF(Catalog!E2:E224,"DC Comics")</x:f>
        <x:v>2</x:v>
      </x:c>
      <x:c r="C34" s="9" t="n">
        <x:f aca="0">IF($B$6=0,0,B34/$B$6)</x:f>
        <x:v>0.04878048780487805</x:v>
      </x:c>
    </x:row>
    <x:row r="35" ht="15" hidden="0">
      <x:c r="A35" s="5" t="s">
        <x:v>52</x:v>
      </x:c>
      <x:c r="B35" s="5" t="n">
        <x:f aca="0">COUNTIF(Catalog!E2:E224,"Image Comics")</x:f>
        <x:v>1</x:v>
      </x:c>
      <x:c r="C35" s="9" t="n">
        <x:f aca="0">IF($B$6=0,0,B35/$B$6)</x:f>
        <x:v>0.024390243902439025</x:v>
      </x:c>
    </x:row>
    <x:row r="36" ht="15" hidden="0">
      <x:c r="A36" s="5" t="s">
        <x:v>53</x:v>
      </x:c>
      <x:c r="B36" s="5" t="n">
        <x:f aca="0">COUNTIF(Catalog!E2:E224,"Alpha Productions")</x:f>
        <x:v>0</x:v>
      </x:c>
      <x:c r="C36" s="9" t="n">
        <x:f aca="0">IF($B$6=0,0,B36/$B$6)</x:f>
        <x:v>0</x:v>
      </x:c>
    </x:row>
  </x:sheetData>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54</x:v>
      </x:c>
      <x:c r="B1" s="8" t="s">
        <x:v>55</x:v>
      </x:c>
      <x:c r="C1" s="8" t="s">
        <x:v>56</x:v>
      </x:c>
      <x:c r="D1" s="8" t="s">
        <x:v>57</x:v>
      </x:c>
      <x:c r="E1" s="8" t="s">
        <x:v>58</x:v>
      </x:c>
    </x:row>
    <x:row r="2" ht="35.04999923706055" hidden="0">
      <x:c r="A2" s="2" t="s">
        <x:v>59</x:v>
      </x:c>
      <x:c r="B2" s="2" t="s">
        <x:v>60</x:v>
      </x:c>
      <x:c r="C2" s="2" t="s">
        <x:v>61</x:v>
      </x:c>
      <x:c r="D2" s="3" t="s">
        <x:v>62</x:v>
      </x:c>
      <x:c r="E2" s="2" t="s">
        <x:v>63</x:v>
      </x:c>
    </x:row>
    <x:row r="3" ht="23.850000381469727" hidden="0">
      <x:c r="A3" s="2" t="s">
        <x:v>64</x:v>
      </x:c>
      <x:c r="B3" s="2" t="s">
        <x:v>65</x:v>
      </x:c>
      <x:c r="C3" s="2" t="s">
        <x:v>66</x:v>
      </x:c>
      <x:c r="D3" s="3" t="s">
        <x:v>67</x:v>
      </x:c>
      <x:c r="E3" s="2"/>
    </x:row>
    <x:row r="4" ht="15" hidden="0">
      <x:c r="A4" s="2" t="s">
        <x:v>68</x:v>
      </x:c>
      <x:c r="B4" s="2" t="s">
        <x:v>69</x:v>
      </x:c>
      <x:c r="C4" s="2" t="s">
        <x:v>70</x:v>
      </x:c>
      <x:c r="D4" s="3" t="s">
        <x:v>71</x:v>
      </x:c>
      <x:c r="E4" s="2"/>
    </x:row>
    <x:row r="5" ht="35.04999923706055" hidden="0">
      <x:c r="A5" s="2" t="s">
        <x:v>72</x:v>
      </x:c>
      <x:c r="B5" s="2" t="s">
        <x:v>69</x:v>
      </x:c>
      <x:c r="C5" s="2" t="s">
        <x:v>73</x:v>
      </x:c>
      <x:c r="D5" s="3" t="s">
        <x:v>74</x:v>
      </x:c>
      <x:c r="E5" s="2"/>
    </x:row>
    <x:row r="6" ht="15" hidden="0">
      <x:c r="A6" s="2" t="s">
        <x:v>75</x:v>
      </x:c>
      <x:c r="B6" s="2" t="s">
        <x:v>69</x:v>
      </x:c>
      <x:c r="C6" s="2" t="s">
        <x:v>76</x:v>
      </x:c>
      <x:c r="D6" s="3" t="s">
        <x:v>77</x:v>
      </x:c>
      <x:c r="E6" s="2"/>
    </x:row>
    <x:row r="7" ht="23.850000381469727" hidden="0">
      <x:c r="A7" s="2" t="s">
        <x:v>78</x:v>
      </x:c>
      <x:c r="B7" s="2" t="s">
        <x:v>69</x:v>
      </x:c>
      <x:c r="C7" s="2" t="s">
        <x:v>79</x:v>
      </x:c>
      <x:c r="D7" s="3" t="s">
        <x:v>74</x:v>
      </x:c>
      <x:c r="E7" s="2"/>
    </x:row>
    <x:row r="8" ht="23.850000381469727" hidden="0">
      <x:c r="A8" s="2" t="s">
        <x:v>80</x:v>
      </x:c>
      <x:c r="B8" s="2" t="s">
        <x:v>60</x:v>
      </x:c>
      <x:c r="C8" s="2" t="s">
        <x:v>81</x:v>
      </x:c>
      <x:c r="D8" s="3" t="s">
        <x:v>74</x:v>
      </x:c>
      <x:c r="E8" s="2" t="s">
        <x:v>82</x:v>
      </x:c>
    </x:row>
    <x:row r="9" ht="90" customHeight="1">
      <x:c r="A9" s="13" t="str">
        <x:v>CL-XM91-0001</x:v>
      </x:c>
      <x:c r="B9" s="13" t="str">
        <x:v>Updated</x:v>
      </x:c>
      <x:c r="C9" s="13" t="str">
        <x:v>GCD resolves credited cover artist, format and indicia publisher.</x:v>
      </x:c>
      <x:c r="D9" s="14" t="str">
        <x:v>https://www.comics.org/issue/741165/
https://www.mycomicshop.com/search?maxyr=1997&amp;minyr=1986&amp;tid=138211</x:v>
      </x:c>
      <x:c r="E9" s="13"/>
    </x:row>
    <x:row r="10" ht="90" customHeight="1">
      <x:c r="A10" s="13" t="str">
        <x:v>CL-XM91-0002</x:v>
      </x:c>
      <x:c r="B10" s="13" t="str">
        <x:v>Updated</x:v>
      </x:c>
      <x:c r="C10" s="13" t="str">
        <x:v>Publisher and GCD establish cover/date; supplied target list supports full gatefold homage.</x:v>
      </x:c>
      <x:c r="D10" s="14" t="str">
        <x:v>https://www.marvel.com/comics/issue/13479/marvel-zombies-dead-days-1-2007-1
https://www.comics.org/issue/355741/</x:v>
      </x:c>
      <x:c r="E10" s="13"/>
    </x:row>
    <x:row r="11" ht="90" customHeight="1">
      <x:c r="A11" s="13" t="str">
        <x:v>CL-XM91-0003</x:v>
      </x:c>
      <x:c r="B11" s="13" t="str">
        <x:v>Updated</x:v>
      </x:c>
      <x:c r="C11" s="13" t="str">
        <x:v>Variant artist, release date and specific composition resolved.</x:v>
      </x:c>
      <x:c r="D11" s="14" t="str">
        <x:v>https://www.comics.org/issue/715107/?display=grid
https://comicvine.gamespot.com/x-men-forever-17-change-is-more-than-skin-deep/4000-196850/
https://www.coollinesartwork.com/GalleryDetail.asp?Details=1&amp;GSub=43473</x:v>
      </x:c>
      <x:c r="E11" s="13"/>
    </x:row>
    <x:row r="12" ht="90" customHeight="1">
      <x:c r="A12" s="13" t="str">
        <x:v>CL-XM91-0004</x:v>
      </x:c>
      <x:c r="B12" s="13" t="str">
        <x:v>Updated</x:v>
      </x:c>
      <x:c r="C12" s="13" t="str">
        <x:v>Commissioning retailer identifies exact variant and artist.</x:v>
      </x:c>
      <x:c r="D12" s="14" t="str">
        <x:v>https://thirdeyecomicsblog.blogspot.com/2015/01/this-weeks-highlights-at-third-eye_7.html?m=1
https://www.marvel.com/comics/issue/52598/star-wars-2015-1</x:v>
      </x:c>
      <x:c r="E12" s="13"/>
    </x:row>
    <x:row r="13" ht="90" customHeight="1">
      <x:c r="A13" s="13" t="str">
        <x:v>CL-XM91-0005</x:v>
      </x:c>
      <x:c r="B13" s="13" t="str">
        <x:v>Updated</x:v>
      </x:c>
      <x:c r="C13" s="13" t="str">
        <x:v>Publisher-supplied descriptions identify Mora and SDCC connecting set.</x:v>
      </x:c>
      <x:c r="D13" s="14" t="str">
        <x:v>https://comicbook.com/comics/news/power-rangers-x-men-jim-lee-covers/
https://comicvine.gamespot.com/profile/cbishop/lists/x-men-1-oct-91-homages-50/64233/</x:v>
      </x:c>
      <x:c r="E13" s="13"/>
    </x:row>
    <x:row r="14" ht="90" customHeight="1">
      <x:c r="A14" s="13" t="str">
        <x:v>CL-XM91-0006</x:v>
      </x:c>
      <x:c r="B14" s="13" t="str">
        <x:v>Updated</x:v>
      </x:c>
      <x:c r="C14" s="13" t="str">
        <x:v>Publisher-supplied descriptions identify Mora and SDCC connecting set.</x:v>
      </x:c>
      <x:c r="D14" s="14" t="str">
        <x:v>https://comicbook.com/comics/news/power-rangers-x-men-jim-lee-covers/
https://comicvine.gamespot.com/profile/cbishop/lists/x-men-1-oct-91-homages-50/64233/</x:v>
      </x:c>
      <x:c r="E14" s="13"/>
    </x:row>
    <x:row r="15" ht="90" customHeight="1">
      <x:c r="A15" s="13" t="str">
        <x:v>CL-XM91-0007</x:v>
      </x:c>
      <x:c r="B15" s="13" t="str">
        <x:v>Updated</x:v>
      </x:c>
      <x:c r="C15" s="13" t="str">
        <x:v>Publisher-supplied descriptions identify Mora and SDCC connecting set.</x:v>
      </x:c>
      <x:c r="D15" s="14" t="str">
        <x:v>https://comicbook.com/comics/news/power-rangers-x-men-jim-lee-covers/
https://comicvine.gamespot.com/profile/cbishop/lists/x-men-1-oct-91-homages-50/64233/</x:v>
      </x:c>
      <x:c r="E15" s="13"/>
    </x:row>
    <x:row r="16" ht="90" customHeight="1">
      <x:c r="A16" s="13" t="str">
        <x:v>CL-XM91-0008</x:v>
      </x:c>
      <x:c r="B16" s="13" t="str">
        <x:v>Updated</x:v>
      </x:c>
      <x:c r="C16" s="13" t="str">
        <x:v>Known gatefold edition and full promotional artwork recorded.</x:v>
      </x:c>
      <x:c r="D16" s="14" t="str">
        <x:v>https://www.gamesradar.com/publishers-cant-stop-paying-homage-to-jim-lees-x-men-1/
https://www.comiccollectorlive.com/storyarc/tag-homage-cover--x-men-1991-1/page-1/f506dc94-54b9-4152-880e-01571373c9ef?filter=forsale</x:v>
      </x:c>
      <x:c r="E16" s="13"/>
    </x:row>
    <x:row r="17" ht="90" customHeight="1">
      <x:c r="A17" s="13" t="str">
        <x:v>CL-XM91-0009</x:v>
      </x:c>
      <x:c r="B17" s="13" t="str">
        <x:v>Updated</x:v>
      </x:c>
      <x:c r="C17" s="13" t="str">
        <x:v>Royle cover is an X-Men #6 (1991) homage, not X-Men #1. GCD names target and credits Jagdish Kumar inks, Candice Han colors. Preserve reference row; exclude this lineage.</x:v>
      </x:c>
      <x:c r="D17" s="14" t="str">
        <x:v>https://www.comics.org/issue/2765352/</x:v>
      </x:c>
      <x:c r="E17" s="13"/>
    </x:row>
    <x:row r="18" ht="90" customHeight="1">
      <x:c r="A18" s="13" t="str">
        <x:v>CL-XM91-0010</x:v>
      </x:c>
      <x:c r="B18" s="13" t="str">
        <x:v>Updated</x:v>
      </x:c>
      <x:c r="C18" s="13" t="str">
        <x:v>Royle cover homages Punisher War Journal #19. GCD gives exact target; Jim Lee label alone does not mean X-Men #1.</x:v>
      </x:c>
      <x:c r="D18" s="14" t="str">
        <x:v>https://www.comics.org/issue/2699289/</x:v>
      </x:c>
      <x:c r="E18" s="13"/>
    </x:row>
    <x:row r="19" ht="90" customHeight="1">
      <x:c r="A19" s="13" t="str">
        <x:v>CL-XM91-0011</x:v>
      </x:c>
      <x:c r="B19" s="13" t="str">
        <x:v>Updated</x:v>
      </x:c>
      <x:c r="C19" s="13" t="str">
        <x:v>Cover L Royle Jim Lee homage identified, with related P B&amp;W and Q virgin variants. Exact Jim Lee target remains unconfirmed; retain research lead outside confirmed lineage gallery.</x:v>
      </x:c>
      <x:c r="D19" s="14" t="str">
        <x:v>https://www.midtowncomics.com/p/2091363-jennifer-blood-vol-2-7-cover-a-regular-tim-bradstreet-cover/</x:v>
      </x:c>
      <x:c r="E19" s="13"/>
    </x:row>
    <x:row r="20" ht="90" customHeight="1">
      <x:c r="A20" s="13" t="str">
        <x:v>CL-XM91-0012</x:v>
      </x:c>
      <x:c r="B20" s="13" t="str">
        <x:v>Updated</x:v>
      </x:c>
      <x:c r="C20" s="13" t="str">
        <x:v>Primary publisher confirms target, art and dates.</x:v>
      </x:c>
      <x:c r="D20" s="14" t="str">
        <x:v>https://imagecomics.com/press-releases/mcfarlane-announces-four-connecting-covers-for-his-new-team-book-the-scorched
https://imagecomics.com/comics/list/series/the-scorched/releases/p3</x:v>
      </x:c>
      <x:c r="E20" s="13"/>
    </x:row>
    <x:row r="21" ht="90" customHeight="1">
      <x:c r="A21" s="13" t="str">
        <x:v>CL-XM91-0013</x:v>
      </x:c>
      <x:c r="B21" s="13" t="str">
        <x:v>Updated</x:v>
      </x:c>
      <x:c r="C21" s="13" t="str">
        <x:v>Howard Porter variant homages Uncanny X-Men #141 (Days of Future Past), not X-Men #1 (1991).</x:v>
      </x:c>
      <x:c r="D21" s="14" t="str">
        <x:v>https://www.comics.org/issue/2403818/?display=list</x:v>
      </x:c>
      <x:c r="E21" s="13"/>
    </x:row>
    <x:row r="22" ht="90" customHeight="1">
      <x:c r="A22" s="13" t="str">
        <x:v>CL-XM91-0014</x:v>
      </x:c>
      <x:c r="B22" s="13" t="str">
        <x:v>Updated</x:v>
      </x:c>
      <x:c r="C22" s="13" t="str">
        <x:v>John Royle cover is after Wolverine #27 (1988 series), not X-Men #1. Preserve edition reference; exclude target mismatch.</x:v>
      </x:c>
      <x:c r="D22" s="14" t="str">
        <x:v>https://www.comics.org/issue/2764036/</x:v>
      </x:c>
      <x:c r="E22" s="13"/>
    </x:row>
    <x:row r="23" ht="90" customHeight="1">
      <x:c r="A23" s="13" t="str">
        <x:v>CL-XM91-0015</x:v>
      </x:c>
      <x:c r="B23" s="13" t="str">
        <x:v>Updated</x:v>
      </x:c>
      <x:c r="C23" s="13" t="str">
        <x:v>Street date and edition resolved; missing panels added separately.</x:v>
      </x:c>
      <x:c r="D23" s="14" t="str">
        <x:v>https://comicbook.com/comics/news/alex-ross-jim-lee-x-men-cover-homage/
https://prhcomics.com/wp-content/uploads/2023/05/PREVIEWS2021021_FINAL_AUG_2023gev.pdf</x:v>
      </x:c>
      <x:c r="E23" s="13"/>
    </x:row>
    <x:row r="24" ht="90" customHeight="1">
      <x:c r="A24" s="13" t="str">
        <x:v>CL-XM91-0016</x:v>
      </x:c>
      <x:c r="B24" s="13" t="str">
        <x:v>Updated</x:v>
      </x:c>
      <x:c r="C24" s="13" t="str">
        <x:v>Observed connecting artwork recreates Jim Lee’s pool-party interior pinup rather than the X-Men #1 gatefold cover. Keep as interior homage reference, not cover-composition lineage.</x:v>
      </x:c>
      <x:c r="D24" s="14" t="str">
        <x:v>https://unknowncomicbooks.com/products/wolverine-37-x-men-26-david-nakayama-exclusive-pool-party-jim-lee-homage-connecting-variant-set</x:v>
      </x:c>
      <x:c r="E24" s="13"/>
    </x:row>
    <x:row r="25" ht="90" customHeight="1">
      <x:c r="A25" s="13" t="str">
        <x:v>CL-XM91-0017</x:v>
      </x:c>
      <x:c r="B25" s="13" t="str">
        <x:v>Updated</x:v>
      </x:c>
      <x:c r="C25" s="13" t="str">
        <x:v>Dates with years resolved from dated announcement and follow-up.</x:v>
      </x:c>
      <x:c r="D25" s="14" t="str">
        <x:v>https://bleedingcool.com/comics/josemaria-casanovas-full-ultimate-jim-lee-x-men-1-homage-cover-set/
https://www.gamesradar.com/comics/marvel-comics/ultimates-connecting-covers-jim-lee-x-men-homage/</x:v>
      </x:c>
      <x:c r="E25" s="13"/>
    </x:row>
    <x:row r="26" ht="90" customHeight="1">
      <x:c r="A26" s="13" t="str">
        <x:v>CL-XM91-0018</x:v>
      </x:c>
      <x:c r="B26" s="13" t="str">
        <x:v>Updated</x:v>
      </x:c>
      <x:c r="C26" s="13" t="str">
        <x:v>Dates with years resolved from dated announcement and follow-up.</x:v>
      </x:c>
      <x:c r="D26" s="14" t="str">
        <x:v>https://bleedingcool.com/comics/josemaria-casanovas-full-ultimate-jim-lee-x-men-1-homage-cover-set/
https://www.gamesradar.com/comics/marvel-comics/ultimates-connecting-covers-jim-lee-x-men-homage/</x:v>
      </x:c>
      <x:c r="E26" s="13"/>
    </x:row>
    <x:row r="27" ht="90" customHeight="1">
      <x:c r="A27" s="13" t="str">
        <x:v>CL-XM91-0019</x:v>
      </x:c>
      <x:c r="B27" s="13" t="str">
        <x:v>Updated</x:v>
      </x:c>
      <x:c r="C27" s="13" t="str">
        <x:v>Dates with years resolved from dated announcement and follow-up.</x:v>
      </x:c>
      <x:c r="D27" s="14" t="str">
        <x:v>https://bleedingcool.com/comics/josemaria-casanovas-full-ultimate-jim-lee-x-men-1-homage-cover-set/
https://www.gamesradar.com/comics/marvel-comics/ultimates-connecting-covers-jim-lee-x-men-homage/</x:v>
      </x:c>
      <x:c r="E27" s="13"/>
    </x:row>
    <x:row r="28" ht="90" customHeight="1">
      <x:c r="A28" s="13" t="str">
        <x:v>CL-XM91-0020</x:v>
      </x:c>
      <x:c r="B28" s="13" t="str">
        <x:v>Updated</x:v>
      </x:c>
      <x:c r="C28" s="13" t="str">
        <x:v>Dates with years resolved from dated announcement and follow-up.</x:v>
      </x:c>
      <x:c r="D28" s="14" t="str">
        <x:v>https://bleedingcool.com/comics/josemaria-casanovas-full-ultimate-jim-lee-x-men-1-homage-cover-set/
https://www.gamesradar.com/comics/marvel-comics/ultimates-connecting-covers-jim-lee-x-men-homage/</x:v>
      </x:c>
      <x:c r="E28" s="13"/>
    </x:row>
    <x:row r="29" ht="90" customHeight="1">
      <x:c r="A29" s="13" t="str">
        <x:v>CL-XM91-0021</x:v>
      </x:c>
      <x:c r="B29" s="13" t="str">
        <x:v>Updated</x:v>
      </x:c>
      <x:c r="C29" s="13" t="str">
        <x:v>Dates with years resolved from dated announcement and follow-up.</x:v>
      </x:c>
      <x:c r="D29" s="14" t="str">
        <x:v>https://bleedingcool.com/comics/josemaria-casanovas-full-ultimate-jim-lee-x-men-1-homage-cover-set/
https://www.gamesradar.com/comics/marvel-comics/ultimates-connecting-covers-jim-lee-x-men-homage/</x:v>
      </x:c>
      <x:c r="E29" s="13"/>
    </x:row>
    <x:row r="30" ht="90" customHeight="1">
      <x:c r="A30" s="13" t="str">
        <x:v>CL-XM91-0022</x:v>
      </x:c>
      <x:c r="B30" s="13" t="str">
        <x:v>Updated</x:v>
      </x:c>
      <x:c r="C30" s="13" t="str">
        <x:v>Dates with years resolved from dated announcement and follow-up.</x:v>
      </x:c>
      <x:c r="D30" s="14" t="str">
        <x:v>https://bleedingcool.com/comics/josemaria-casanovas-full-ultimate-jim-lee-x-men-1-homage-cover-set/
https://www.gamesradar.com/comics/marvel-comics/ultimates-connecting-covers-jim-lee-x-men-homage/</x:v>
      </x:c>
      <x:c r="E30" s="13"/>
    </x:row>
    <x:row r="31" ht="90" customHeight="1">
      <x:c r="A31" s="13" t="str">
        <x:v>CL-XM91-0023</x:v>
      </x:c>
      <x:c r="B31" s="13" t="str">
        <x:v>Updated</x:v>
      </x:c>
      <x:c r="C31" s="13" t="str">
        <x:v>Exact target remains unconfirmed. Live retailer page shows X-Men #10 Kaare artwork despite title saying #1 facsimile. Preserve named MegaCon edition and verify physical scan before counting as #1 cover homage.</x:v>
      </x:c>
      <x:c r="D31" s="14" t="str">
        <x:v>https://legendsamarillo.com/products/foil-x-men-1-1991-facsimile-unknown-comic-kaare-andrews-megacon-2025-exclusive-blue-team-var-02-05-2025</x:v>
      </x:c>
      <x:c r="E31" s="13"/>
    </x:row>
    <x:row r="32" ht="90" customHeight="1">
      <x:c r="A32" s="13" t="str">
        <x:v>CL-XM91-0024 X-Men</x:v>
      </x:c>
      <x:c r="B32" s="13" t="str">
        <x:v>Added</x:v>
      </x:c>
      <x:c r="C32" s="13" t="str">
        <x:v>Missing homage cover or connecting panel absent from supplied spreadsheet.</x:v>
      </x:c>
      <x:c r="D32" s="14" t="str">
        <x:v>https://www.marvel.com/amp/articles/comics/new-x-men-team-lineup-announced-x-men-1-2021?linkId=116365401&amp;s=09
https://freshcomics.us/creator/pepe-larraz</x:v>
      </x:c>
      <x:c r="E32" s="13" t="str">
        <x:v>Marvel explicitly names the X-Men (1991) #1 target. Four panels form a collaborative composition. Individual panel credits remain distinguishable in artist list.</x:v>
      </x:c>
    </x:row>
    <x:row r="33" ht="90" customHeight="1">
      <x:c r="A33" s="13" t="str">
        <x:v>CL-XM91-0025 Teenage Mutant Ninja Turtles: Mutant Nation</x:v>
      </x:c>
      <x:c r="B33" s="13" t="str">
        <x:v>Added</x:v>
      </x:c>
      <x:c r="C33" s="13" t="str">
        <x:v>Missing homage cover or connecting panel absent from supplied spreadsheet.</x:v>
      </x:c>
      <x:c r="D33" s="14" t="str">
        <x:v>https://bleedingcool.com/comics/jim-lee-x-men-1-homage-teenage-mutant-ninja-turtles-mutant-nation/
https://comicbookclublive.com/2024/08/27/teenage-mutant-ninja-turtles-mutant-nation-x-men-homage-covers/</x:v>
      </x:c>
      <x:c r="E33" s="13" t="str">
        <x:v>Print quantity is not documented. Connecting panels are identified; no claim of ownership or availability.</x:v>
      </x:c>
    </x:row>
    <x:row r="34" ht="90" customHeight="1">
      <x:c r="A34" s="13" t="str">
        <x:v>CL-XM91-0026 Shadowman: Soul Eaters</x:v>
      </x:c>
      <x:c r="B34" s="13" t="str">
        <x:v>Added</x:v>
      </x:c>
      <x:c r="C34" s="13" t="str">
        <x:v>Missing homage cover or connecting panel absent from supplied spreadsheet.</x:v>
      </x:c>
      <x:c r="D34" s="14" t="str">
        <x:v>https://comicbookclublive.com/2024/08/22/valiant-x-men-homage-variant-covers-november-exclusive/
https://bleedingcool.com/comics/jim-lee-x-men-1-homage-across-valiant-comics-november-2024-solicits/</x:v>
      </x:c>
      <x:c r="E34" s="13" t="str">
        <x:v>One of four connecting panels. Date is initial publisher solicitation; later retailer lists differ for Bloodshot. Virgin editions reuse art; no numerical print run stated.</x:v>
      </x:c>
    </x:row>
    <x:row r="35" ht="90" customHeight="1">
      <x:c r="A35" s="13" t="str">
        <x:v>CL-XM91-0027 Black, White &amp; Bloodshot</x:v>
      </x:c>
      <x:c r="B35" s="13" t="str">
        <x:v>Added</x:v>
      </x:c>
      <x:c r="C35" s="13" t="str">
        <x:v>Missing homage cover or connecting panel absent from supplied spreadsheet.</x:v>
      </x:c>
      <x:c r="D35" s="14" t="str">
        <x:v>https://comicbookclublive.com/2024/08/22/valiant-x-men-homage-variant-covers-november-exclusive/
https://bleedingcool.com/comics/jim-lee-x-men-1-homage-across-valiant-comics-november-2024-solicits/</x:v>
      </x:c>
      <x:c r="E35" s="13" t="str">
        <x:v>One of four connecting panels. Date is initial publisher solicitation; later retailer lists differ for Bloodshot. Virgin editions reuse art; no numerical print run stated.</x:v>
      </x:c>
    </x:row>
    <x:row r="36" ht="90" customHeight="1">
      <x:c r="A36" s="13" t="str">
        <x:v>CL-XM91-0028 Resurgence: X-O Manowar</x:v>
      </x:c>
      <x:c r="B36" s="13" t="str">
        <x:v>Added</x:v>
      </x:c>
      <x:c r="C36" s="13" t="str">
        <x:v>Missing homage cover or connecting panel absent from supplied spreadsheet.</x:v>
      </x:c>
      <x:c r="D36" s="14" t="str">
        <x:v>https://comicbookclublive.com/2024/08/22/valiant-x-men-homage-variant-covers-november-exclusive/
https://bleedingcool.com/comics/jim-lee-x-men-1-homage-across-valiant-comics-november-2024-solicits/</x:v>
      </x:c>
      <x:c r="E36" s="13" t="str">
        <x:v>One of four connecting panels. Date is initial publisher solicitation; later retailer lists differ for Bloodshot. Virgin editions reuse art; no numerical print run stated.</x:v>
      </x:c>
    </x:row>
    <x:row r="37" ht="90" customHeight="1">
      <x:c r="A37" s="13" t="str">
        <x:v>CL-XM91-0029 Resurgence of the Valiant Universe</x:v>
      </x:c>
      <x:c r="B37" s="13" t="str">
        <x:v>Added</x:v>
      </x:c>
      <x:c r="C37" s="13" t="str">
        <x:v>Missing homage cover or connecting panel absent from supplied spreadsheet.</x:v>
      </x:c>
      <x:c r="D37" s="14" t="str">
        <x:v>https://comicbookclublive.com/2024/08/22/valiant-x-men-homage-variant-covers-november-exclusive/
https://bleedingcool.com/comics/jim-lee-x-men-1-homage-across-valiant-comics-november-2024-solicits/</x:v>
      </x:c>
      <x:c r="E37" s="13" t="str">
        <x:v>One of four connecting panels. Date is initial publisher solicitation; later retailer lists differ for Bloodshot. Virgin editions reuse art; no numerical print run stated.</x:v>
      </x:c>
    </x:row>
    <x:row r="38" ht="90" customHeight="1">
      <x:c r="A38" s="13" t="str">
        <x:v>CL-XM91-0030 The Amazing Spider-Man</x:v>
      </x:c>
      <x:c r="B38" s="13" t="str">
        <x:v>Added</x:v>
      </x:c>
      <x:c r="C38" s="13" t="str">
        <x:v>Missing homage cover or connecting panel absent from supplied spreadsheet.</x:v>
      </x:c>
      <x:c r="D38" s="14" t="str">
        <x:v>https://www.comics.org/issue/2588250/?display=grid
https://prhcomics.com/wp-content/uploads/2023/08/PREVIEWS2021024_NOV_2023_FINAL.pdf</x:v>
      </x:c>
      <x:c r="E38" s="13" t="str">
        <x:v>Cover reinterprets Jim Lee’s X-Men #1 character grouping. The later Disney What If? Mickey &amp; Friends Become the X-Men #1 reuses this drawing, not a separate artwork.</x:v>
      </x:c>
    </x:row>
    <x:row r="39" ht="90" customHeight="1">
      <x:c r="A39" s="13" t="str">
        <x:v>CL-XM91-0031 X-Men</x:v>
      </x:c>
      <x:c r="B39" s="13" t="str">
        <x:v>Added</x:v>
      </x:c>
      <x:c r="C39" s="13" t="str">
        <x:v>Missing homage cover or connecting panel absent from supplied spreadsheet.</x:v>
      </x:c>
      <x:c r="D39" s="14" t="str">
        <x:v>https://chrisgiarrusso.com/chris-giarrusso-illustrates-x-men-uncanny-x-men-crossover-connecting-variant-covers/
https://www.comic-odyssey.com/product/uncanny-x-men-7-chris-giarrusso-connect-var</x:v>
      </x:c>
      <x:c r="E39" s="13" t="str">
        <x:v>Artist primary site documents dates and panels; retailer explicitly names X-Men #1 Jim Lee homage. Four panels form one connected composition.</x:v>
      </x:c>
    </x:row>
    <x:row r="40" ht="90" customHeight="1">
      <x:c r="A40" s="13" t="str">
        <x:v>CL-XM91-0032 Uncanny X-Men</x:v>
      </x:c>
      <x:c r="B40" s="13" t="str">
        <x:v>Added</x:v>
      </x:c>
      <x:c r="C40" s="13" t="str">
        <x:v>Missing homage cover or connecting panel absent from supplied spreadsheet.</x:v>
      </x:c>
      <x:c r="D40" s="14" t="str">
        <x:v>https://chrisgiarrusso.com/chris-giarrusso-illustrates-x-men-uncanny-x-men-crossover-connecting-variant-covers/
https://www.comic-odyssey.com/product/uncanny-x-men-7-chris-giarrusso-connect-var</x:v>
      </x:c>
      <x:c r="E40" s="13" t="str">
        <x:v>Artist primary site documents dates and panels; retailer explicitly names X-Men #1 Jim Lee homage. Four panels form one connected composition.</x:v>
      </x:c>
    </x:row>
    <x:row r="41" ht="90" customHeight="1">
      <x:c r="A41" s="13" t="str">
        <x:v>CL-XM91-0033 X-Men</x:v>
      </x:c>
      <x:c r="B41" s="13" t="str">
        <x:v>Added</x:v>
      </x:c>
      <x:c r="C41" s="13" t="str">
        <x:v>Missing homage cover or connecting panel absent from supplied spreadsheet.</x:v>
      </x:c>
      <x:c r="D41" s="14" t="str">
        <x:v>https://chrisgiarrusso.com/chris-giarrusso-illustrates-x-men-uncanny-x-men-crossover-connecting-variant-covers/
https://www.comic-odyssey.com/product/uncanny-x-men-7-chris-giarrusso-connect-var</x:v>
      </x:c>
      <x:c r="E41" s="13" t="str">
        <x:v>Artist primary site documents dates and panels; retailer explicitly names X-Men #1 Jim Lee homage. Four panels form one connected composition.</x:v>
      </x:c>
    </x:row>
    <x:row r="42" ht="90" customHeight="1">
      <x:c r="A42" s="13" t="str">
        <x:v>CL-XM91-0034 Uncanny X-Men</x:v>
      </x:c>
      <x:c r="B42" s="13" t="str">
        <x:v>Added</x:v>
      </x:c>
      <x:c r="C42" s="13" t="str">
        <x:v>Missing homage cover or connecting panel absent from supplied spreadsheet.</x:v>
      </x:c>
      <x:c r="D42" s="14" t="str">
        <x:v>https://chrisgiarrusso.com/chris-giarrusso-illustrates-x-men-uncanny-x-men-crossover-connecting-variant-covers/
https://www.comic-odyssey.com/product/uncanny-x-men-7-chris-giarrusso-connect-var</x:v>
      </x:c>
      <x:c r="E42" s="13" t="str">
        <x:v>Artist primary site documents dates and panels; retailer explicitly names X-Men #1 Jim Lee homage. Four panels form one connected composition.</x:v>
      </x:c>
    </x:row>
    <x:row r="43" ht="90" customHeight="1">
      <x:c r="A43" s="13" t="str">
        <x:v>CL-XM91-0035 Uncanny X-Men</x:v>
      </x:c>
      <x:c r="B43" s="13" t="str">
        <x:v>Added</x:v>
      </x:c>
      <x:c r="C43" s="13" t="str">
        <x:v>Missing homage cover or connecting panel absent from supplied spreadsheet.</x:v>
      </x:c>
      <x:c r="D43" s="14" t="str">
        <x:v>https://hardincomics.com/collections/comics
https://www.comics.org/issue/2721457/?issue_detail=2</x:v>
      </x:c>
      <x:c r="E43" s="13" t="str">
        <x:v>Artist and distributor identify exact wraparound variant. The composition matches the X-Men #1 gatefold; target attribution also appears in collector catalog. No incentive print quantity stated.</x:v>
      </x:c>
    </x:row>
    <x:row r="44" ht="90" customHeight="1">
      <x:c r="A44" s="13" t="str">
        <x:v>CL-XM91-0036 Fame: Satoshi Tajiri</x:v>
      </x:c>
      <x:c r="B44" s="13" t="str">
        <x:v>Added</x:v>
      </x:c>
      <x:c r="C44" s="13" t="str">
        <x:v>Missing homage cover or connecting panel absent from supplied spreadsheet.</x:v>
      </x:c>
      <x:c r="D44" s="14" t="str">
        <x:v>https://www.firstcomicsnews.com/sdcc-2026-prime-hunting-for-homage-covers/
https://www.keycollectorcomics.com/issue/fame-satoshi-tajiri-1-36%2C923727/</x:v>
      </x:c>
      <x:c r="E44" s="13" t="str">
        <x:v>Contemporary SDCC report explicitly names X-Men #1 homage, artist and exclusive. July convention announcement and August 15 collector release metadata differ; exact edition date and print run left unconfirmed.</x:v>
      </x:c>
    </x:row>
    <x:row r="45" ht="90" customHeight="1">
      <x:c r="A45" s="13" t="str">
        <x:v>CL-XM91-0037 DNX</x:v>
      </x:c>
      <x:c r="B45" s="13" t="str">
        <x:v>Added</x:v>
      </x:c>
      <x:c r="C45" s="13" t="str">
        <x:v>Missing homage cover or connecting panel absent from supplied spreadsheet.</x:v>
      </x:c>
      <x:c r="D45" s="14" t="str">
        <x:v>https://prhcomics.com/book/?isbn=75960621519500151
https://bigtimecollectibles.com/en-ca/collections/all?page=174</x:v>
      </x:c>
      <x:c r="E45" s="13" t="str">
        <x:v>Distributor gives issue street date; retailer explicitly names X-Men #1 Jim Lee target. Panel artwork visually checked. Five parts create one connected composition; Jan 2027 retailer bundle dispatch is not a comic release date.</x:v>
      </x:c>
    </x:row>
    <x:row r="46" ht="90" customHeight="1">
      <x:c r="A46" s="13" t="str">
        <x:v>CL-XM91-0038 DNX</x:v>
      </x:c>
      <x:c r="B46" s="13" t="str">
        <x:v>Added</x:v>
      </x:c>
      <x:c r="C46" s="13" t="str">
        <x:v>Missing homage cover or connecting panel absent from supplied spreadsheet.</x:v>
      </x:c>
      <x:c r="D46" s="14" t="str">
        <x:v>https://prhcomics.com/book/?isbn=75960621519500231
https://bigtimecollectibles.com/en-ca/collections/all?page=174</x:v>
      </x:c>
      <x:c r="E46" s="13" t="str">
        <x:v>Distributor gives issue street date; retailer explicitly names X-Men #1 Jim Lee target. Panel artwork visually checked. Five parts create one connected composition; Jan 2027 retailer bundle dispatch is not a comic release date.</x:v>
      </x:c>
    </x:row>
    <x:row r="47" ht="90" customHeight="1">
      <x:c r="A47" s="13" t="str">
        <x:v>CL-XM91-0039 DNX</x:v>
      </x:c>
      <x:c r="B47" s="13" t="str">
        <x:v>Added</x:v>
      </x:c>
      <x:c r="C47" s="13" t="str">
        <x:v>Missing homage cover or connecting panel absent from supplied spreadsheet.</x:v>
      </x:c>
      <x:c r="D47" s="14" t="str">
        <x:v>https://prhcomics.com/book/?isbn=75960621519500331
https://bigtimecollectibles.com/en-ca/collections/all?page=174</x:v>
      </x:c>
      <x:c r="E47" s="13" t="str">
        <x:v>Distributor gives issue street date; retailer explicitly names X-Men #1 Jim Lee target. Panel artwork visually checked. Five parts create one connected composition; Jan 2027 retailer bundle dispatch is not a comic release date.</x:v>
      </x:c>
    </x:row>
    <x:row r="48" ht="90" customHeight="1">
      <x:c r="A48" s="13" t="str">
        <x:v>CL-XM91-0040 DNX</x:v>
      </x:c>
      <x:c r="B48" s="13" t="str">
        <x:v>Added</x:v>
      </x:c>
      <x:c r="C48" s="13" t="str">
        <x:v>Missing homage cover or connecting panel absent from supplied spreadsheet.</x:v>
      </x:c>
      <x:c r="D48" s="14" t="str">
        <x:v>https://prhcomics.com/book/?isbn=75960621519500431
https://bigtimecollectibles.com/en-ca/collections/all?page=174</x:v>
      </x:c>
      <x:c r="E48" s="13" t="str">
        <x:v>Distributor gives issue street date; retailer explicitly names X-Men #1 Jim Lee target. Panel artwork visually checked. Five parts create one connected composition; Jan 2027 retailer bundle dispatch is not a comic release date.</x:v>
      </x:c>
    </x:row>
    <x:row r="49" ht="90" customHeight="1">
      <x:c r="A49" s="13" t="str">
        <x:v>CL-XM91-0041 DNX</x:v>
      </x:c>
      <x:c r="B49" s="13" t="str">
        <x:v>Added</x:v>
      </x:c>
      <x:c r="C49" s="13" t="str">
        <x:v>Missing homage cover or connecting panel absent from supplied spreadsheet.</x:v>
      </x:c>
      <x:c r="D49" s="14" t="str">
        <x:v>https://prhcomics.com/book/?isbn=75960621519500531
https://bigtimecollectibles.com/en-ca/collections/all?page=174</x:v>
      </x:c>
      <x:c r="E49" s="13" t="str">
        <x:v>Distributor gives issue street date; retailer explicitly names X-Men #1 Jim Lee target. Panel artwork visually checked. Five parts create one connected composition; Jan 2027 retailer bundle dispatch is not a comic release date.</x:v>
      </x:c>
    </x:row>
    <x:row r="50" ht="90" customHeight="1">
      <x:c r="A50" s="13" t="str">
        <x:v>CL-XM91-0009</x:v>
      </x:c>
      <x:c r="B50" s="13" t="str">
        <x:v>Excluded / review</x:v>
      </x:c>
      <x:c r="C50" s="13" t="str">
        <x:v>Royle cover is an X-Men #6 (1991) homage, not X-Men #1. GCD names target and credits Jagdish Kumar inks, Candice Han colors. Preserve reference row; exclude this lineage.</x:v>
      </x:c>
      <x:c r="D50" s="14" t="str">
        <x:v>https://www.comics.org/issue/2765352/</x:v>
      </x:c>
      <x:c r="E50" s="13"/>
    </x:row>
    <x:row r="51" ht="90" customHeight="1">
      <x:c r="A51" s="13" t="str">
        <x:v>CL-XM91-0010</x:v>
      </x:c>
      <x:c r="B51" s="13" t="str">
        <x:v>Excluded / review</x:v>
      </x:c>
      <x:c r="C51" s="13" t="str">
        <x:v>Royle cover homages Punisher War Journal #19. GCD gives exact target; Jim Lee label alone does not mean X-Men #1.</x:v>
      </x:c>
      <x:c r="D51" s="14" t="str">
        <x:v>https://www.comics.org/issue/2699289/</x:v>
      </x:c>
      <x:c r="E51" s="13"/>
    </x:row>
    <x:row r="52" ht="90" customHeight="1">
      <x:c r="A52" s="13" t="str">
        <x:v>CL-XM91-0011</x:v>
      </x:c>
      <x:c r="B52" s="13" t="str">
        <x:v>Excluded / review</x:v>
      </x:c>
      <x:c r="C52" s="13" t="str">
        <x:v>Cover L Royle Jim Lee homage identified, with related P B&amp;W and Q virgin variants. Exact Jim Lee target remains unconfirmed; retain research lead outside confirmed lineage gallery.</x:v>
      </x:c>
      <x:c r="D52" s="14" t="str">
        <x:v>https://www.midtowncomics.com/p/2091363-jennifer-blood-vol-2-7-cover-a-regular-tim-bradstreet-cover/</x:v>
      </x:c>
      <x:c r="E52" s="13"/>
    </x:row>
    <x:row r="53" ht="90" customHeight="1">
      <x:c r="A53" s="13" t="str">
        <x:v>CL-XM91-0013</x:v>
      </x:c>
      <x:c r="B53" s="13" t="str">
        <x:v>Excluded / review</x:v>
      </x:c>
      <x:c r="C53" s="13" t="str">
        <x:v>Howard Porter variant homages Uncanny X-Men #141 (Days of Future Past), not X-Men #1 (1991).</x:v>
      </x:c>
      <x:c r="D53" s="14" t="str">
        <x:v>https://www.comics.org/issue/2403818/?display=list</x:v>
      </x:c>
      <x:c r="E53" s="13"/>
    </x:row>
    <x:row r="54" ht="90" customHeight="1">
      <x:c r="A54" s="13" t="str">
        <x:v>CL-XM91-0014</x:v>
      </x:c>
      <x:c r="B54" s="13" t="str">
        <x:v>Excluded / review</x:v>
      </x:c>
      <x:c r="C54" s="13" t="str">
        <x:v>John Royle cover is after Wolverine #27 (1988 series), not X-Men #1. Preserve edition reference; exclude target mismatch.</x:v>
      </x:c>
      <x:c r="D54" s="14" t="str">
        <x:v>https://www.comics.org/issue/2764036/</x:v>
      </x:c>
      <x:c r="E54" s="13"/>
    </x:row>
    <x:row r="55" ht="90" customHeight="1">
      <x:c r="A55" s="13" t="str">
        <x:v>CL-XM91-0016</x:v>
      </x:c>
      <x:c r="B55" s="13" t="str">
        <x:v>Excluded / review</x:v>
      </x:c>
      <x:c r="C55" s="13" t="str">
        <x:v>Observed connecting artwork recreates Jim Lee’s pool-party interior pinup rather than the X-Men #1 gatefold cover. Keep as interior homage reference, not cover-composition lineage.</x:v>
      </x:c>
      <x:c r="D55" s="14" t="str">
        <x:v>https://unknowncomicbooks.com/products/wolverine-37-x-men-26-david-nakayama-exclusive-pool-party-jim-lee-homage-connecting-variant-set</x:v>
      </x:c>
      <x:c r="E55" s="13"/>
    </x:row>
    <x:row r="56" ht="90" customHeight="1">
      <x:c r="A56" s="13" t="str">
        <x:v>CL-XM91-0023</x:v>
      </x:c>
      <x:c r="B56" s="13" t="str">
        <x:v>Excluded / review</x:v>
      </x:c>
      <x:c r="C56" s="13" t="str">
        <x:v>Exact target remains unconfirmed. Live retailer page shows X-Men #10 Kaare artwork despite title saying #1 facsimile. Preserve named MegaCon edition and verify physical scan before counting as #1 cover homage.</x:v>
      </x:c>
      <x:c r="D56" s="14" t="str">
        <x:v>https://legendsamarillo.com/products/foil-x-men-1-1991-facsimile-unknown-comic-kaare-andrews-megacon-2025-exclusive-blue-team-var-02-05-2025</x:v>
      </x:c>
      <x:c r="E56" s="13"/>
    </x:row>
  </x:sheetData>
  <x:hyperlinks>
    <x:hyperlink xmlns:r="http://schemas.openxmlformats.org/officeDocument/2006/relationships" ref="D2" r:id="R945be10e1a104b59"/>
    <x:hyperlink xmlns:r="http://schemas.openxmlformats.org/officeDocument/2006/relationships" ref="D3" r:id="R8a16bb30a0f54520"/>
    <x:hyperlink xmlns:r="http://schemas.openxmlformats.org/officeDocument/2006/relationships" ref="D4" r:id="R16257608435f4b9d"/>
    <x:hyperlink xmlns:r="http://schemas.openxmlformats.org/officeDocument/2006/relationships" ref="D5" r:id="R00ac15a9fd9d4669"/>
    <x:hyperlink xmlns:r="http://schemas.openxmlformats.org/officeDocument/2006/relationships" ref="D6" r:id="Raea6938bc97e42e6"/>
    <x:hyperlink xmlns:r="http://schemas.openxmlformats.org/officeDocument/2006/relationships" ref="D7" r:id="Rfd3db5ab1ba04ded"/>
    <x:hyperlink xmlns:r="http://schemas.openxmlformats.org/officeDocument/2006/relationships" ref="D8" r:id="Rc851e6a970cb4874"/>
    <x:hyperlink xmlns:r="http://schemas.openxmlformats.org/officeDocument/2006/relationships" ref="D9" r:id="R540e01fa8ec8463f"/>
    <x:hyperlink xmlns:r="http://schemas.openxmlformats.org/officeDocument/2006/relationships" ref="D10" r:id="R1804b9446f294e74"/>
    <x:hyperlink xmlns:r="http://schemas.openxmlformats.org/officeDocument/2006/relationships" ref="D11" r:id="R128218d3166f4a69"/>
    <x:hyperlink xmlns:r="http://schemas.openxmlformats.org/officeDocument/2006/relationships" ref="D12" r:id="R3a35ff23c6644e68"/>
    <x:hyperlink xmlns:r="http://schemas.openxmlformats.org/officeDocument/2006/relationships" ref="D13" r:id="R01fefcfec0ef4d3f"/>
    <x:hyperlink xmlns:r="http://schemas.openxmlformats.org/officeDocument/2006/relationships" ref="D14" r:id="R489a52f7f0f44a7e"/>
    <x:hyperlink xmlns:r="http://schemas.openxmlformats.org/officeDocument/2006/relationships" ref="D15" r:id="Rc95129f47eb54806"/>
    <x:hyperlink xmlns:r="http://schemas.openxmlformats.org/officeDocument/2006/relationships" ref="D16" r:id="R037aecb5dd814406"/>
    <x:hyperlink xmlns:r="http://schemas.openxmlformats.org/officeDocument/2006/relationships" ref="D17" r:id="R8d507df9c7bc4cb0"/>
    <x:hyperlink xmlns:r="http://schemas.openxmlformats.org/officeDocument/2006/relationships" ref="D18" r:id="R08ee44c0c1164486"/>
    <x:hyperlink xmlns:r="http://schemas.openxmlformats.org/officeDocument/2006/relationships" ref="D19" r:id="R8cff3e1d63f945e9"/>
    <x:hyperlink xmlns:r="http://schemas.openxmlformats.org/officeDocument/2006/relationships" ref="D20" r:id="R70a22b2d7c784ad8"/>
    <x:hyperlink xmlns:r="http://schemas.openxmlformats.org/officeDocument/2006/relationships" ref="D21" r:id="R95ba17ca9fc24a87"/>
    <x:hyperlink xmlns:r="http://schemas.openxmlformats.org/officeDocument/2006/relationships" ref="D22" r:id="R8249546863c648da"/>
    <x:hyperlink xmlns:r="http://schemas.openxmlformats.org/officeDocument/2006/relationships" ref="D23" r:id="Rd29309b667e34089"/>
    <x:hyperlink xmlns:r="http://schemas.openxmlformats.org/officeDocument/2006/relationships" ref="D24" r:id="R4ecba2e0f2254be0"/>
    <x:hyperlink xmlns:r="http://schemas.openxmlformats.org/officeDocument/2006/relationships" ref="D25" r:id="R978dde17059b4993"/>
    <x:hyperlink xmlns:r="http://schemas.openxmlformats.org/officeDocument/2006/relationships" ref="D26" r:id="Red97421d2a4c4359"/>
    <x:hyperlink xmlns:r="http://schemas.openxmlformats.org/officeDocument/2006/relationships" ref="D27" r:id="R42c515664ec44de9"/>
    <x:hyperlink xmlns:r="http://schemas.openxmlformats.org/officeDocument/2006/relationships" ref="D28" r:id="Rda780c9333f542cf"/>
    <x:hyperlink xmlns:r="http://schemas.openxmlformats.org/officeDocument/2006/relationships" ref="D29" r:id="R7b640b65b95043f1"/>
    <x:hyperlink xmlns:r="http://schemas.openxmlformats.org/officeDocument/2006/relationships" ref="D30" r:id="R0a5830865e6c42e0"/>
    <x:hyperlink xmlns:r="http://schemas.openxmlformats.org/officeDocument/2006/relationships" ref="D31" r:id="R75994843a6b243a2"/>
    <x:hyperlink xmlns:r="http://schemas.openxmlformats.org/officeDocument/2006/relationships" ref="D32" r:id="Rc247d1dba46549dd"/>
    <x:hyperlink xmlns:r="http://schemas.openxmlformats.org/officeDocument/2006/relationships" ref="D33" r:id="Rd7a42a2e57de49c0"/>
    <x:hyperlink xmlns:r="http://schemas.openxmlformats.org/officeDocument/2006/relationships" ref="D34" r:id="R22df81be7f40483a"/>
    <x:hyperlink xmlns:r="http://schemas.openxmlformats.org/officeDocument/2006/relationships" ref="D35" r:id="Rc1c470620a674818"/>
    <x:hyperlink xmlns:r="http://schemas.openxmlformats.org/officeDocument/2006/relationships" ref="D36" r:id="R41f1b7138ef84508"/>
    <x:hyperlink xmlns:r="http://schemas.openxmlformats.org/officeDocument/2006/relationships" ref="D37" r:id="R235f419173cb4fcc"/>
    <x:hyperlink xmlns:r="http://schemas.openxmlformats.org/officeDocument/2006/relationships" ref="D38" r:id="Rba34cd6edbd54565"/>
    <x:hyperlink xmlns:r="http://schemas.openxmlformats.org/officeDocument/2006/relationships" ref="D39" r:id="Rac643b85c2d34bb1"/>
    <x:hyperlink xmlns:r="http://schemas.openxmlformats.org/officeDocument/2006/relationships" ref="D40" r:id="Ra22665a1c4f14440"/>
    <x:hyperlink xmlns:r="http://schemas.openxmlformats.org/officeDocument/2006/relationships" ref="D41" r:id="Rb0162c3b3f014b0a"/>
    <x:hyperlink xmlns:r="http://schemas.openxmlformats.org/officeDocument/2006/relationships" ref="D42" r:id="R00e78e69622f46bf"/>
    <x:hyperlink xmlns:r="http://schemas.openxmlformats.org/officeDocument/2006/relationships" ref="D43" r:id="R213c2c12feb44383"/>
    <x:hyperlink xmlns:r="http://schemas.openxmlformats.org/officeDocument/2006/relationships" ref="D44" r:id="R625aa4613a67419c"/>
    <x:hyperlink xmlns:r="http://schemas.openxmlformats.org/officeDocument/2006/relationships" ref="D45" r:id="Rd359c01d78664cf1"/>
    <x:hyperlink xmlns:r="http://schemas.openxmlformats.org/officeDocument/2006/relationships" ref="D46" r:id="R7fd5b17e46744886"/>
    <x:hyperlink xmlns:r="http://schemas.openxmlformats.org/officeDocument/2006/relationships" ref="D47" r:id="R2d373d9543c14e43"/>
    <x:hyperlink xmlns:r="http://schemas.openxmlformats.org/officeDocument/2006/relationships" ref="D48" r:id="Rc460c59bb1444b1e"/>
    <x:hyperlink xmlns:r="http://schemas.openxmlformats.org/officeDocument/2006/relationships" ref="D49" r:id="Ra927a2fc980145ac"/>
    <x:hyperlink xmlns:r="http://schemas.openxmlformats.org/officeDocument/2006/relationships" ref="D50" r:id="R9e9b8dc029b44f48"/>
    <x:hyperlink xmlns:r="http://schemas.openxmlformats.org/officeDocument/2006/relationships" ref="D51" r:id="Rc8f1d43bfc5b4b1c"/>
    <x:hyperlink xmlns:r="http://schemas.openxmlformats.org/officeDocument/2006/relationships" ref="D52" r:id="R2844c87489c94b6b"/>
    <x:hyperlink xmlns:r="http://schemas.openxmlformats.org/officeDocument/2006/relationships" ref="D53" r:id="Ree627e8232534bf2"/>
    <x:hyperlink xmlns:r="http://schemas.openxmlformats.org/officeDocument/2006/relationships" ref="D54" r:id="Rfd720d5dd8f447d0"/>
    <x:hyperlink xmlns:r="http://schemas.openxmlformats.org/officeDocument/2006/relationships" ref="D55" r:id="Rdf2f5bf1280c476c"/>
    <x:hyperlink xmlns:r="http://schemas.openxmlformats.org/officeDocument/2006/relationships" ref="D56" r:id="R84673b3e0d4b4459"/>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83</x:v>
      </x:c>
      <x:c r="B1" s="8" t="s">
        <x:v>84</x:v>
      </x:c>
    </x:row>
    <x:row r="2" ht="15" hidden="0">
      <x:c r="A2" s="10" t="s">
        <x:v>0</x:v>
      </x:c>
      <x:c r="B2" s="2" t="str">
        <x:v>Stable row ID, CL-XM91-NNNN. Original spreadsheet IDs are retained.</x:v>
      </x:c>
    </x:row>
    <x:row r="3" ht="15" hidden="0">
      <x:c r="A3" s="10" t="s">
        <x:v>1</x:v>
      </x:c>
      <x:c r="B3" s="2" t="s">
        <x:v>85</x:v>
      </x:c>
    </x:row>
    <x:row r="4" ht="15" hidden="0">
      <x:c r="A4" s="10" t="s">
        <x:v>2</x:v>
      </x:c>
      <x:c r="B4" s="2" t="s">
        <x:v>86</x:v>
      </x:c>
    </x:row>
    <x:row r="5" ht="15" hidden="0">
      <x:c r="A5" s="10" t="s">
        <x:v>3</x:v>
      </x:c>
      <x:c r="B5" s="2" t="s">
        <x:v>87</x:v>
      </x:c>
    </x:row>
    <x:row r="6" ht="15" hidden="0">
      <x:c r="A6" s="10" t="s">
        <x:v>4</x:v>
      </x:c>
      <x:c r="B6" s="2" t="s">
        <x:v>88</x:v>
      </x:c>
    </x:row>
    <x:row r="7" ht="15" hidden="0">
      <x:c r="A7" s="10" t="s">
        <x:v>5</x:v>
      </x:c>
      <x:c r="B7" s="2" t="s">
        <x:v>89</x:v>
      </x:c>
    </x:row>
    <x:row r="8" ht="15" hidden="0">
      <x:c r="A8" s="10" t="s">
        <x:v>6</x:v>
      </x:c>
      <x:c r="B8" s="2" t="s">
        <x:v>90</x:v>
      </x:c>
    </x:row>
    <x:row r="9" ht="23.850000381469727" hidden="0">
      <x:c r="A9" s="10" t="s">
        <x:v>7</x:v>
      </x:c>
      <x:c r="B9" s="2" t="s">
        <x:v>91</x:v>
      </x:c>
    </x:row>
    <x:row r="10" ht="15" hidden="0">
      <x:c r="A10" s="10" t="s">
        <x:v>8</x:v>
      </x:c>
      <x:c r="B10" s="2" t="s">
        <x:v>92</x:v>
      </x:c>
    </x:row>
    <x:row r="11" ht="15" hidden="0">
      <x:c r="A11" s="10" t="s">
        <x:v>9</x:v>
      </x:c>
      <x:c r="B11" s="2" t="s">
        <x:v>93</x:v>
      </x:c>
    </x:row>
    <x:row r="12" ht="15" hidden="0">
      <x:c r="A12" s="10" t="s">
        <x:v>10</x:v>
      </x:c>
      <x:c r="B12" s="2" t="s">
        <x:v>94</x:v>
      </x:c>
    </x:row>
    <x:row r="13" ht="15" hidden="0">
      <x:c r="A13" s="10" t="s">
        <x:v>11</x:v>
      </x:c>
      <x:c r="B13" s="2" t="s">
        <x:v>95</x:v>
      </x:c>
    </x:row>
    <x:row r="14" ht="15" hidden="0">
      <x:c r="A14" s="10" t="s">
        <x:v>12</x:v>
      </x:c>
      <x:c r="B14" s="2" t="s">
        <x:v>96</x:v>
      </x:c>
    </x:row>
    <x:row r="15" ht="15" hidden="0">
      <x:c r="A15" s="10" t="s">
        <x:v>13</x:v>
      </x:c>
      <x:c r="B15" s="2" t="s">
        <x:v>97</x:v>
      </x:c>
    </x:row>
    <x:row r="16" ht="15" hidden="0">
      <x:c r="A16" s="10" t="s">
        <x:v>14</x:v>
      </x:c>
      <x:c r="B16" s="2" t="s">
        <x:v>98</x:v>
      </x:c>
    </x:row>
    <x:row r="17" ht="15" hidden="0">
      <x:c r="A17" s="10" t="s">
        <x:v>15</x:v>
      </x:c>
      <x:c r="B17" s="2" t="str">
        <x:v>Evidence tying the cover to X-Men #1 (1991).</x:v>
      </x:c>
    </x:row>
    <x:row r="18" ht="15" hidden="0">
      <x:c r="A18" s="10" t="s">
        <x:v>16</x:v>
      </x:c>
      <x:c r="B18" s="2" t="s">
        <x:v>99</x:v>
      </x:c>
    </x:row>
    <x:row r="19" ht="23.850000381469727" hidden="0">
      <x:c r="A19" s="10" t="s">
        <x:v>17</x:v>
      </x:c>
      <x:c r="B19" s="2" t="str">
        <x:v>Verified = exact cover and target supported by source evidence with corroboration or visual inspection. Partial = incomplete source support. Needs Review = unresolved target, edition or conflict. Reprints and other-target records are preserved in Catalog and Research Log, excluded from the website homage gallery.</x:v>
      </x:c>
    </x:row>
    <x:row r="20" ht="15" hidden="0">
      <x:c r="A20" s="10" t="s">
        <x:v>18</x:v>
      </x:c>
      <x:c r="B20" s="2" t="s">
        <x:v>100</x:v>
      </x:c>
    </x:row>
    <x:row r="21" ht="15" hidden="0">
      <x:c r="A21" s="10" t="s">
        <x:v>19</x:v>
      </x:c>
      <x:c r="B21" s="2" t="s">
        <x:v>101</x:v>
      </x:c>
    </x:row>
    <x:row r="22" ht="15" hidden="0">
      <x:c r="A22" s="10" t="s">
        <x:v>20</x:v>
      </x:c>
      <x:c r="B22" s="2" t="s">
        <x:v>102</x:v>
      </x:c>
    </x:row>
    <x:row r="23" ht="15" hidden="0">
      <x:c r="A23" s="10" t="s">
        <x:v>21</x:v>
      </x:c>
      <x:c r="B23" s="2" t="s">
        <x:v>103</x:v>
      </x:c>
    </x:row>
    <x:row r="24" ht="15" hidden="0">
      <x:c r="A24" s="10" t="s">
        <x:v>22</x:v>
      </x:c>
      <x:c r="B24" s="2" t="s">
        <x:v>104</x:v>
      </x:c>
    </x:row>
    <x:row r="25" ht="15" hidden="0">
      <x:c r="A25" s="10" t="s">
        <x:v>23</x:v>
      </x:c>
      <x:c r="B25" s="2" t="s">
        <x:v>105</x:v>
      </x:c>
    </x:row>
  </x:sheetData>
  <x:pageMargins left="0.7" right="0.7" top="0.75" bottom="0.75" header="0.3" footer="0.3"/>
</x:worksheet>
</file>